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tiana.mendonca\Desktop\"/>
    </mc:Choice>
  </mc:AlternateContent>
  <bookViews>
    <workbookView xWindow="0" yWindow="0" windowWidth="20730" windowHeight="11760"/>
  </bookViews>
  <sheets>
    <sheet name="IV VALOR TOTAL" sheetId="5" r:id="rId1"/>
    <sheet name="IV-A ALIM COMPL" sheetId="6" r:id="rId2"/>
    <sheet name="IV-B FORM INF" sheetId="16" r:id="rId3"/>
    <sheet name="IV-C CUSTO UNIT E TOTAL IETAP" sheetId="2" r:id="rId4"/>
    <sheet name="IV-C CUSTO UNIT E TOTAL HEGV" sheetId="4" r:id="rId5"/>
    <sheet name="IV-C CUSTO UNIT E TOTAL HTO LIN" sheetId="13" r:id="rId6"/>
    <sheet name="IV-D CUSTO PESS MIN IETAP" sheetId="8" r:id="rId7"/>
    <sheet name="IV-D CUSTO PESS MIN HEGV" sheetId="9" r:id="rId8"/>
    <sheet name="IV-D CUSTO PESS MIN HTO LINDU" sheetId="15" r:id="rId9"/>
    <sheet name="IV-E PLAN ABERTA PESS MIN " sheetId="11" r:id="rId10"/>
    <sheet name="RESUMO COTAÇÃO LT III" sheetId="10" r:id="rId11"/>
  </sheets>
  <calcPr calcId="152511"/>
</workbook>
</file>

<file path=xl/calcChain.xml><?xml version="1.0" encoding="utf-8"?>
<calcChain xmlns="http://schemas.openxmlformats.org/spreadsheetml/2006/main">
  <c r="D4" i="9" l="1"/>
  <c r="C128" i="11" l="1"/>
  <c r="C133" i="11" l="1"/>
  <c r="C131" i="11"/>
  <c r="C130" i="11"/>
  <c r="C129" i="11"/>
  <c r="C127" i="11"/>
  <c r="C132" i="11" l="1"/>
  <c r="C134" i="11" s="1"/>
  <c r="B17" i="15"/>
  <c r="D16" i="15"/>
  <c r="D15" i="15"/>
  <c r="D14" i="15"/>
  <c r="D13" i="15"/>
  <c r="B8" i="15"/>
  <c r="C20" i="15" s="1"/>
  <c r="D7" i="15"/>
  <c r="D6" i="15"/>
  <c r="D5" i="15"/>
  <c r="D4" i="15"/>
  <c r="D3" i="15"/>
  <c r="B95" i="13"/>
  <c r="D94" i="13"/>
  <c r="D93" i="13"/>
  <c r="D92" i="13"/>
  <c r="D91" i="13"/>
  <c r="D90" i="13"/>
  <c r="D89" i="13"/>
  <c r="B87" i="13"/>
  <c r="D86" i="13"/>
  <c r="D85" i="13"/>
  <c r="D84" i="13"/>
  <c r="D83" i="13"/>
  <c r="D82" i="13"/>
  <c r="D81" i="13"/>
  <c r="B79" i="13"/>
  <c r="D78" i="13"/>
  <c r="D77" i="13"/>
  <c r="D76" i="13"/>
  <c r="D75" i="13"/>
  <c r="D74" i="13"/>
  <c r="D73" i="13"/>
  <c r="B71" i="13"/>
  <c r="D70" i="13"/>
  <c r="D69" i="13"/>
  <c r="D68" i="13"/>
  <c r="D67" i="13"/>
  <c r="D66" i="13"/>
  <c r="D65" i="13"/>
  <c r="B63" i="13"/>
  <c r="D62" i="13"/>
  <c r="D61" i="13"/>
  <c r="D60" i="13"/>
  <c r="D59" i="13"/>
  <c r="D58" i="13"/>
  <c r="D57" i="13"/>
  <c r="B55" i="13"/>
  <c r="D54" i="13"/>
  <c r="D53" i="13"/>
  <c r="D52" i="13"/>
  <c r="D51" i="13"/>
  <c r="D50" i="13"/>
  <c r="D49" i="13"/>
  <c r="B47" i="13"/>
  <c r="D46" i="13"/>
  <c r="D45" i="13"/>
  <c r="D44" i="13"/>
  <c r="D43" i="13"/>
  <c r="D42" i="13"/>
  <c r="D41" i="13"/>
  <c r="B39" i="13"/>
  <c r="D38" i="13"/>
  <c r="D37" i="13"/>
  <c r="D36" i="13"/>
  <c r="D35" i="13"/>
  <c r="D34" i="13"/>
  <c r="D33" i="13"/>
  <c r="B31" i="13"/>
  <c r="D30" i="13"/>
  <c r="D29" i="13"/>
  <c r="D28" i="13"/>
  <c r="D27" i="13"/>
  <c r="D26" i="13"/>
  <c r="D25" i="13"/>
  <c r="B23" i="13"/>
  <c r="D22" i="13"/>
  <c r="D21" i="13"/>
  <c r="D20" i="13"/>
  <c r="D19" i="13"/>
  <c r="D18" i="13"/>
  <c r="D17" i="13"/>
  <c r="B14" i="13"/>
  <c r="D13" i="13"/>
  <c r="D12" i="13"/>
  <c r="D11" i="13"/>
  <c r="D10" i="13"/>
  <c r="B8" i="13"/>
  <c r="B96" i="13" s="1"/>
  <c r="D7" i="13"/>
  <c r="D6" i="13"/>
  <c r="D5" i="13"/>
  <c r="D4" i="13"/>
  <c r="D17" i="15" l="1"/>
  <c r="D8" i="15"/>
  <c r="D95" i="13"/>
  <c r="D87" i="13"/>
  <c r="D79" i="13"/>
  <c r="D71" i="13"/>
  <c r="D63" i="13"/>
  <c r="D55" i="13"/>
  <c r="D47" i="13"/>
  <c r="D39" i="13"/>
  <c r="D31" i="13"/>
  <c r="D23" i="13"/>
  <c r="D14" i="13"/>
  <c r="D8" i="13"/>
  <c r="D20" i="15" l="1"/>
  <c r="E19" i="10" s="1"/>
  <c r="D96" i="13"/>
  <c r="C97" i="13" s="1"/>
  <c r="C98" i="13" s="1"/>
  <c r="B29" i="9" l="1"/>
  <c r="D28" i="9"/>
  <c r="D27" i="9"/>
  <c r="B22" i="9"/>
  <c r="D21" i="9"/>
  <c r="D20" i="9"/>
  <c r="D19" i="9"/>
  <c r="D18" i="9"/>
  <c r="D17" i="9"/>
  <c r="D16" i="9"/>
  <c r="D15" i="9"/>
  <c r="B10" i="9"/>
  <c r="D9" i="9"/>
  <c r="D8" i="9"/>
  <c r="D7" i="9"/>
  <c r="D6" i="9"/>
  <c r="D5" i="9"/>
  <c r="D3" i="9"/>
  <c r="C95" i="4"/>
  <c r="B95" i="4"/>
  <c r="F94" i="4"/>
  <c r="E94" i="4"/>
  <c r="G94" i="4" s="1"/>
  <c r="F93" i="4"/>
  <c r="E93" i="4"/>
  <c r="G93" i="4" s="1"/>
  <c r="F92" i="4"/>
  <c r="E92" i="4"/>
  <c r="G92" i="4" s="1"/>
  <c r="F91" i="4"/>
  <c r="E91" i="4"/>
  <c r="G91" i="4" s="1"/>
  <c r="F90" i="4"/>
  <c r="E90" i="4"/>
  <c r="G90" i="4" s="1"/>
  <c r="F89" i="4"/>
  <c r="E89" i="4"/>
  <c r="G89" i="4" s="1"/>
  <c r="C87" i="4"/>
  <c r="B87" i="4"/>
  <c r="F86" i="4"/>
  <c r="E86" i="4"/>
  <c r="G86" i="4" s="1"/>
  <c r="F85" i="4"/>
  <c r="E85" i="4"/>
  <c r="G85" i="4" s="1"/>
  <c r="F84" i="4"/>
  <c r="E84" i="4"/>
  <c r="G84" i="4" s="1"/>
  <c r="F83" i="4"/>
  <c r="E83" i="4"/>
  <c r="G83" i="4" s="1"/>
  <c r="F82" i="4"/>
  <c r="E82" i="4"/>
  <c r="G82" i="4" s="1"/>
  <c r="F81" i="4"/>
  <c r="E81" i="4"/>
  <c r="G81" i="4" s="1"/>
  <c r="C79" i="4"/>
  <c r="B79" i="4"/>
  <c r="F78" i="4"/>
  <c r="E78" i="4"/>
  <c r="G78" i="4" s="1"/>
  <c r="F77" i="4"/>
  <c r="E77" i="4"/>
  <c r="G77" i="4" s="1"/>
  <c r="F76" i="4"/>
  <c r="E76" i="4"/>
  <c r="G76" i="4" s="1"/>
  <c r="F75" i="4"/>
  <c r="E75" i="4"/>
  <c r="G75" i="4" s="1"/>
  <c r="F74" i="4"/>
  <c r="E74" i="4"/>
  <c r="G74" i="4" s="1"/>
  <c r="F73" i="4"/>
  <c r="E73" i="4"/>
  <c r="G73" i="4" s="1"/>
  <c r="C71" i="4"/>
  <c r="B71" i="4"/>
  <c r="F70" i="4"/>
  <c r="E70" i="4"/>
  <c r="G70" i="4" s="1"/>
  <c r="F69" i="4"/>
  <c r="E69" i="4"/>
  <c r="G69" i="4" s="1"/>
  <c r="F68" i="4"/>
  <c r="E68" i="4"/>
  <c r="G68" i="4" s="1"/>
  <c r="F67" i="4"/>
  <c r="E67" i="4"/>
  <c r="G67" i="4" s="1"/>
  <c r="F66" i="4"/>
  <c r="E66" i="4"/>
  <c r="G66" i="4" s="1"/>
  <c r="F65" i="4"/>
  <c r="E65" i="4"/>
  <c r="G65" i="4" s="1"/>
  <c r="C63" i="4"/>
  <c r="B63" i="4"/>
  <c r="F62" i="4"/>
  <c r="E62" i="4"/>
  <c r="G62" i="4" s="1"/>
  <c r="F61" i="4"/>
  <c r="E61" i="4"/>
  <c r="G61" i="4" s="1"/>
  <c r="F60" i="4"/>
  <c r="E60" i="4"/>
  <c r="G60" i="4" s="1"/>
  <c r="F59" i="4"/>
  <c r="E59" i="4"/>
  <c r="G59" i="4" s="1"/>
  <c r="F58" i="4"/>
  <c r="E58" i="4"/>
  <c r="G58" i="4" s="1"/>
  <c r="F57" i="4"/>
  <c r="F63" i="4" s="1"/>
  <c r="E57" i="4"/>
  <c r="G57" i="4" s="1"/>
  <c r="C55" i="4"/>
  <c r="B55" i="4"/>
  <c r="F54" i="4"/>
  <c r="E54" i="4"/>
  <c r="G54" i="4" s="1"/>
  <c r="F53" i="4"/>
  <c r="E53" i="4"/>
  <c r="G53" i="4" s="1"/>
  <c r="F52" i="4"/>
  <c r="E52" i="4"/>
  <c r="G52" i="4" s="1"/>
  <c r="F51" i="4"/>
  <c r="E51" i="4"/>
  <c r="G51" i="4" s="1"/>
  <c r="F50" i="4"/>
  <c r="E50" i="4"/>
  <c r="G50" i="4" s="1"/>
  <c r="F49" i="4"/>
  <c r="E49" i="4"/>
  <c r="G49" i="4" s="1"/>
  <c r="C47" i="4"/>
  <c r="B47" i="4"/>
  <c r="F46" i="4"/>
  <c r="E46" i="4"/>
  <c r="G46" i="4" s="1"/>
  <c r="F45" i="4"/>
  <c r="E45" i="4"/>
  <c r="G45" i="4" s="1"/>
  <c r="F44" i="4"/>
  <c r="E44" i="4"/>
  <c r="G44" i="4" s="1"/>
  <c r="F43" i="4"/>
  <c r="E43" i="4"/>
  <c r="G43" i="4" s="1"/>
  <c r="F42" i="4"/>
  <c r="E42" i="4"/>
  <c r="G42" i="4" s="1"/>
  <c r="F41" i="4"/>
  <c r="E41" i="4"/>
  <c r="G41" i="4" s="1"/>
  <c r="C39" i="4"/>
  <c r="B39" i="4"/>
  <c r="F38" i="4"/>
  <c r="E38" i="4"/>
  <c r="G38" i="4" s="1"/>
  <c r="F37" i="4"/>
  <c r="E37" i="4"/>
  <c r="G37" i="4" s="1"/>
  <c r="F36" i="4"/>
  <c r="E36" i="4"/>
  <c r="G36" i="4" s="1"/>
  <c r="F35" i="4"/>
  <c r="E35" i="4"/>
  <c r="G35" i="4" s="1"/>
  <c r="F34" i="4"/>
  <c r="E34" i="4"/>
  <c r="G34" i="4" s="1"/>
  <c r="F33" i="4"/>
  <c r="E33" i="4"/>
  <c r="G33" i="4" s="1"/>
  <c r="C31" i="4"/>
  <c r="B31" i="4"/>
  <c r="F30" i="4"/>
  <c r="E30" i="4"/>
  <c r="G30" i="4" s="1"/>
  <c r="F29" i="4"/>
  <c r="E29" i="4"/>
  <c r="G29" i="4" s="1"/>
  <c r="F28" i="4"/>
  <c r="E28" i="4"/>
  <c r="G28" i="4" s="1"/>
  <c r="F27" i="4"/>
  <c r="E27" i="4"/>
  <c r="G27" i="4" s="1"/>
  <c r="F26" i="4"/>
  <c r="E26" i="4"/>
  <c r="G26" i="4" s="1"/>
  <c r="F25" i="4"/>
  <c r="E25" i="4"/>
  <c r="G25" i="4" s="1"/>
  <c r="C23" i="4"/>
  <c r="B23" i="4"/>
  <c r="F22" i="4"/>
  <c r="E22" i="4"/>
  <c r="G22" i="4" s="1"/>
  <c r="F21" i="4"/>
  <c r="E21" i="4"/>
  <c r="G21" i="4" s="1"/>
  <c r="F20" i="4"/>
  <c r="E20" i="4"/>
  <c r="G20" i="4" s="1"/>
  <c r="F19" i="4"/>
  <c r="E19" i="4"/>
  <c r="G19" i="4" s="1"/>
  <c r="F18" i="4"/>
  <c r="E18" i="4"/>
  <c r="G18" i="4" s="1"/>
  <c r="F17" i="4"/>
  <c r="E17" i="4"/>
  <c r="G17" i="4" s="1"/>
  <c r="B14" i="4"/>
  <c r="F13" i="4"/>
  <c r="F12" i="4"/>
  <c r="F11" i="4"/>
  <c r="F10" i="4"/>
  <c r="B8" i="4"/>
  <c r="F7" i="4"/>
  <c r="F6" i="4"/>
  <c r="F5" i="4"/>
  <c r="F4" i="4"/>
  <c r="F47" i="4" l="1"/>
  <c r="B32" i="9"/>
  <c r="B96" i="4"/>
  <c r="F14" i="4"/>
  <c r="F71" i="4"/>
  <c r="C96" i="4"/>
  <c r="F87" i="4"/>
  <c r="F95" i="4"/>
  <c r="G95" i="4"/>
  <c r="F79" i="4"/>
  <c r="F55" i="4"/>
  <c r="G47" i="4"/>
  <c r="F39" i="4"/>
  <c r="F31" i="4"/>
  <c r="F23" i="4"/>
  <c r="G23" i="4"/>
  <c r="D29" i="9"/>
  <c r="D10" i="9"/>
  <c r="F8" i="4"/>
  <c r="D22" i="9"/>
  <c r="G55" i="4"/>
  <c r="G63" i="4"/>
  <c r="G71" i="4"/>
  <c r="G31" i="4"/>
  <c r="G39" i="4"/>
  <c r="G79" i="4"/>
  <c r="G87" i="4"/>
  <c r="B97" i="4" l="1"/>
  <c r="G96" i="4"/>
  <c r="F96" i="4"/>
  <c r="D32" i="9"/>
  <c r="D19" i="10" s="1"/>
  <c r="F97" i="4" l="1"/>
  <c r="F99" i="4" s="1"/>
  <c r="F98" i="4" l="1"/>
  <c r="F100" i="4" s="1"/>
  <c r="E15" i="10"/>
  <c r="E16" i="10" l="1"/>
  <c r="E18" i="10" s="1"/>
  <c r="D94" i="2"/>
  <c r="D93" i="2"/>
  <c r="D92" i="2"/>
  <c r="D91" i="2"/>
  <c r="D90" i="2"/>
  <c r="D89" i="2"/>
  <c r="B87" i="2"/>
  <c r="D86" i="2"/>
  <c r="D85" i="2"/>
  <c r="D84" i="2"/>
  <c r="D83" i="2"/>
  <c r="D82" i="2"/>
  <c r="D81" i="2"/>
  <c r="B79" i="2"/>
  <c r="D78" i="2"/>
  <c r="D77" i="2"/>
  <c r="D76" i="2"/>
  <c r="D75" i="2"/>
  <c r="D74" i="2"/>
  <c r="D73" i="2"/>
  <c r="B71" i="2"/>
  <c r="D70" i="2"/>
  <c r="D69" i="2"/>
  <c r="D68" i="2"/>
  <c r="D67" i="2"/>
  <c r="D66" i="2"/>
  <c r="D65" i="2"/>
  <c r="B63" i="2"/>
  <c r="D62" i="2"/>
  <c r="D61" i="2"/>
  <c r="D60" i="2"/>
  <c r="D59" i="2"/>
  <c r="D58" i="2"/>
  <c r="D57" i="2"/>
  <c r="B55" i="2"/>
  <c r="D54" i="2"/>
  <c r="D53" i="2"/>
  <c r="D52" i="2"/>
  <c r="D51" i="2"/>
  <c r="D50" i="2"/>
  <c r="D49" i="2"/>
  <c r="B47" i="2"/>
  <c r="D46" i="2"/>
  <c r="D45" i="2"/>
  <c r="D44" i="2"/>
  <c r="D43" i="2"/>
  <c r="D42" i="2"/>
  <c r="D41" i="2"/>
  <c r="B39" i="2"/>
  <c r="D38" i="2"/>
  <c r="D37" i="2"/>
  <c r="D36" i="2"/>
  <c r="D35" i="2"/>
  <c r="D34" i="2"/>
  <c r="D33" i="2"/>
  <c r="B31" i="2"/>
  <c r="D30" i="2"/>
  <c r="D29" i="2"/>
  <c r="D28" i="2"/>
  <c r="D27" i="2"/>
  <c r="D26" i="2"/>
  <c r="D25" i="2"/>
  <c r="B23" i="2"/>
  <c r="D22" i="2"/>
  <c r="D21" i="2"/>
  <c r="D20" i="2"/>
  <c r="D19" i="2"/>
  <c r="D18" i="2"/>
  <c r="D17" i="2"/>
  <c r="B14" i="2"/>
  <c r="D13" i="2"/>
  <c r="D12" i="2"/>
  <c r="D11" i="2"/>
  <c r="D10" i="2"/>
  <c r="B8" i="2"/>
  <c r="D7" i="2"/>
  <c r="D6" i="2"/>
  <c r="D5" i="2"/>
  <c r="D4" i="2"/>
  <c r="B96" i="2" l="1"/>
  <c r="D71" i="2"/>
  <c r="D39" i="2"/>
  <c r="D8" i="2"/>
  <c r="E20" i="10"/>
  <c r="E22" i="10" s="1"/>
  <c r="D14" i="2"/>
  <c r="D31" i="2"/>
  <c r="D63" i="2"/>
  <c r="D95" i="2"/>
  <c r="D23" i="2"/>
  <c r="D55" i="2"/>
  <c r="D87" i="2"/>
  <c r="D47" i="2"/>
  <c r="D79" i="2"/>
  <c r="D96" i="2" l="1"/>
  <c r="D97" i="2" s="1"/>
  <c r="D98" i="2" s="1"/>
  <c r="D15" i="10" l="1"/>
  <c r="C15" i="10"/>
  <c r="B24" i="8"/>
  <c r="D23" i="8"/>
  <c r="D24" i="8" s="1"/>
  <c r="B18" i="8"/>
  <c r="D17" i="8"/>
  <c r="D16" i="8"/>
  <c r="D15" i="8"/>
  <c r="D14" i="8"/>
  <c r="D13" i="8"/>
  <c r="D12" i="8"/>
  <c r="B7" i="8"/>
  <c r="D6" i="8"/>
  <c r="D5" i="8"/>
  <c r="D4" i="8"/>
  <c r="D3" i="8"/>
  <c r="D16" i="10" l="1"/>
  <c r="D17" i="10"/>
  <c r="C16" i="10"/>
  <c r="C18" i="10" s="1"/>
  <c r="D18" i="8"/>
  <c r="B27" i="8"/>
  <c r="D7" i="8"/>
  <c r="D18" i="10" l="1"/>
  <c r="D27" i="8"/>
  <c r="C19" i="10" s="1"/>
  <c r="C20" i="10" l="1"/>
  <c r="C22" i="10" s="1"/>
  <c r="D20" i="10"/>
  <c r="C21" i="10" l="1"/>
  <c r="D22" i="10"/>
  <c r="C2" i="5"/>
  <c r="C3" i="5" s="1"/>
  <c r="C23" i="10" l="1"/>
</calcChain>
</file>

<file path=xl/sharedStrings.xml><?xml version="1.0" encoding="utf-8"?>
<sst xmlns="http://schemas.openxmlformats.org/spreadsheetml/2006/main" count="958" uniqueCount="308">
  <si>
    <t>Dieta Normal</t>
  </si>
  <si>
    <t>Desjejum</t>
  </si>
  <si>
    <t>Colação</t>
  </si>
  <si>
    <t>Almoço</t>
  </si>
  <si>
    <t>Merenda</t>
  </si>
  <si>
    <t>Ceia</t>
  </si>
  <si>
    <t>Total</t>
  </si>
  <si>
    <t>Acompanhantes</t>
  </si>
  <si>
    <t>Pacientes</t>
  </si>
  <si>
    <t>Dieta Branda</t>
  </si>
  <si>
    <t>Dieta Pastosa</t>
  </si>
  <si>
    <t>Dieta Semiliquida</t>
  </si>
  <si>
    <t>Dieta Liquida</t>
  </si>
  <si>
    <t>Dieta Hipoglicídica</t>
  </si>
  <si>
    <t>Dieta Hipoproteica</t>
  </si>
  <si>
    <t>Dieta Hipossódica</t>
  </si>
  <si>
    <t>Dieta Hipolipídica</t>
  </si>
  <si>
    <t>Dieta Isenta De Lactose</t>
  </si>
  <si>
    <t>ADULTO</t>
  </si>
  <si>
    <t>Jantar</t>
  </si>
  <si>
    <t>IETAP</t>
  </si>
  <si>
    <t>Custo Unitário ($)</t>
  </si>
  <si>
    <t>Custo Total ($)</t>
  </si>
  <si>
    <t>TIPO DA REFEIÇÃO</t>
  </si>
  <si>
    <t>Funcionários</t>
  </si>
  <si>
    <t>PEDIATRIA</t>
  </si>
  <si>
    <t>Somatório Total Mensal ($)</t>
  </si>
  <si>
    <t>ITEM</t>
  </si>
  <si>
    <t>A</t>
  </si>
  <si>
    <t>VALOR MENSAL DA PROPOSTA POR LOTE ($)</t>
  </si>
  <si>
    <t>B</t>
  </si>
  <si>
    <t>VALOR TOTAL GLOBAL POR LOTE  (A x 12 MESES) – ($)</t>
  </si>
  <si>
    <t>DESCRIÇÃO</t>
  </si>
  <si>
    <t>UNIDADE</t>
  </si>
  <si>
    <t>($) VALOR UNITÁRIO</t>
  </si>
  <si>
    <t>1- Água de coco natural</t>
  </si>
  <si>
    <t>Litro</t>
  </si>
  <si>
    <t>2- Água mineral industrializada c/ ou s/gás</t>
  </si>
  <si>
    <t>Copo 200 ml</t>
  </si>
  <si>
    <t>3- Água mineral industrializada c/ ou s/ gás</t>
  </si>
  <si>
    <t>Gf. 500 ml</t>
  </si>
  <si>
    <t>4- Água mineral industrializado galão 20 litros</t>
  </si>
  <si>
    <t>Unid</t>
  </si>
  <si>
    <t>5- Balas de frutas (pç)</t>
  </si>
  <si>
    <t>5 g</t>
  </si>
  <si>
    <t>6- Bebidas isotônicas</t>
  </si>
  <si>
    <t>473 ml</t>
  </si>
  <si>
    <t>7- Biscoito doce ou salgado (cream cracker, polvilho, sequilho, waffer, etc)</t>
  </si>
  <si>
    <t>50 g.</t>
  </si>
  <si>
    <t>8- Bolo industrializado</t>
  </si>
  <si>
    <t>45g</t>
  </si>
  <si>
    <t>9- Chá ou mate (com ou sem açúcar ou adoçante)</t>
  </si>
  <si>
    <t>10- Copo descartável 200 ml com tampa própria, cartela c/100 und</t>
  </si>
  <si>
    <t>11- Frasco diet de 300 a 500 ml</t>
  </si>
  <si>
    <t>12.1- Abacaxi</t>
  </si>
  <si>
    <t>150g</t>
  </si>
  <si>
    <t>12.2-Ameixa seca</t>
  </si>
  <si>
    <t>12.3- Banana</t>
  </si>
  <si>
    <t>12.4- Laranja</t>
  </si>
  <si>
    <t>50g</t>
  </si>
  <si>
    <t>12.5- Maçã</t>
  </si>
  <si>
    <t>150 g.</t>
  </si>
  <si>
    <t>12.6- Mamão</t>
  </si>
  <si>
    <t>12.7- Melancia</t>
  </si>
  <si>
    <t>150g.</t>
  </si>
  <si>
    <t>12.8- Melão</t>
  </si>
  <si>
    <t>12.9- Pêra</t>
  </si>
  <si>
    <t>13-  Gelatina comum</t>
  </si>
  <si>
    <t>100g.</t>
  </si>
  <si>
    <t>14- Gelatina dietética</t>
  </si>
  <si>
    <t>15- Gelatina comum (80g) + creme de leite (20g)</t>
  </si>
  <si>
    <t>16- Geleia de frutas ou diet. (porção de 15g)</t>
  </si>
  <si>
    <t>17- Geleia de mocotó</t>
  </si>
  <si>
    <t>80g.</t>
  </si>
  <si>
    <t>18- Iogurte dietético com polpa de fruta ou natural (100ml)</t>
  </si>
  <si>
    <t>Und</t>
  </si>
  <si>
    <t>19- Iogurte com polpa de fruta ou natural com leite desnatado ou integral com 200ml</t>
  </si>
  <si>
    <t>20- Iogurte com frutas e cereal 200ml</t>
  </si>
  <si>
    <t>21- Leite com chocolate ou similar</t>
  </si>
  <si>
    <t>22- Leite fermentado com lactobacilos (80g)</t>
  </si>
  <si>
    <t>23- Leite de vaca, tipo “longa vida” (integral, desnatado, semidesnatado) ou em pó (puro) c/ ou s/ açúcar ou adoçante</t>
  </si>
  <si>
    <t>24- Leite com sabores (achocolatado, etc.) diversos, embalagem tetra Pack com 200 ml</t>
  </si>
  <si>
    <t>25- Leite desengordurado reconstituído a partir do pó a 10%</t>
  </si>
  <si>
    <t>26.1- Fórmula não láctea com extrato solúvel de soja, acrescido de óleo vegetal refinado, farinha de aveia, arroz e sais minerais.</t>
  </si>
  <si>
    <t>26.2- Fórmula não láctea, a base de soja, sem sacarose, com L-metionina.</t>
  </si>
  <si>
    <t>26.3- Fórmula não láctea, a base de proteína isolada de soja, com xarope de milho, óleos vegetais, sacarose, lecitina de soja e metionina, enriquecida com ferro.</t>
  </si>
  <si>
    <t>26.4- Fórmula não láctea, para lactentes, à base de proteína isolada de soja, isenta de sacarose, com vitaminas e minerais.</t>
  </si>
  <si>
    <t>26.5- Fórmula não láctea, para lactentes e crianças, isenta de sacarose, a base de proteína isolada de soja e enriquecida com L- metionina e L-carnitina, vitaminas, minerais, ferro e outros oligoelementos.</t>
  </si>
  <si>
    <t>26.6- Fórmula não láctea, para lactentes e crianças, isenta de glúten, a base de proteína isolada de soja, enriquecida com L-metionina, baixa osmolaridade, suplementada com ferro, taurina, carnitina, biotina, ácido pantotênico e vitamina K.</t>
  </si>
  <si>
    <t>26.7- Complemento nutricional lácteo em pó hipercalórico e hiperprotéico</t>
  </si>
  <si>
    <t>40g.</t>
  </si>
  <si>
    <t>27.1- Módulo de fibras solúveis</t>
  </si>
  <si>
    <t>5g.</t>
  </si>
  <si>
    <t>27.2- Módulo com mix de fibras</t>
  </si>
  <si>
    <t>27.3- Módulo de proteína a base de caseinato</t>
  </si>
  <si>
    <t>10g.</t>
  </si>
  <si>
    <t>27.4- Módulo de glutamina</t>
  </si>
  <si>
    <t>27.5- Módulo de carboidrato a base de polímeros de glicose</t>
  </si>
  <si>
    <t>27.6- Módulo de lipídeos a base de TCM com ou sem AGE</t>
  </si>
  <si>
    <t>10ml</t>
  </si>
  <si>
    <t>27.8- Módulo de fibra prebiótica com 4 tipos de cepas probióticas</t>
  </si>
  <si>
    <t>27.9- Espessante instantâneo para alimentos líquidos e semi-sólidos, frio ou quente</t>
  </si>
  <si>
    <t>28- Manteiga c/ ou s/sal embalagem individual (porção de 10g)</t>
  </si>
  <si>
    <t>29- Mel de abelha (porção de 30 ml)</t>
  </si>
  <si>
    <t>30- Mistura nutritiva (leite integral +10% de leite em pó +5% de complemento proteico + 30% de fruta c/ ou s/ açúcar ou adoçante.</t>
  </si>
  <si>
    <t>31- Mingau/ mucilagem/ decoto (amido de milho, aveia, fubá, creme de arroz ou similar) com ou sem adoçante ou açúcar, com leite desnatado ou integral ou soja.</t>
  </si>
  <si>
    <t>32-Pão de sal ou doce (creme) ou forma ou forma light ou forma integral (50 gramas) c/ ou s/ 05 (cinco) gramas de manteiga.</t>
  </si>
  <si>
    <t>33- Picolé de frutas</t>
  </si>
  <si>
    <t>34- Queijo (minas, prato, ricota e outros)</t>
  </si>
  <si>
    <t>30 g.</t>
  </si>
  <si>
    <t>35- Refresco de fruta natural c/ ou s/ açúcar ou adoçante</t>
  </si>
  <si>
    <t>36- Salada de fruta</t>
  </si>
  <si>
    <t>120 g.</t>
  </si>
  <si>
    <t>37- Sopa creme de legumes (caldo de carne (6% + legumes B e C + farinha (3%) + manteiga (3%) + leite (6%) c/ ou s/ sal</t>
  </si>
  <si>
    <t>38-Sorvete cremoso ou de frutas light ou comum</t>
  </si>
  <si>
    <t>110 g.</t>
  </si>
  <si>
    <t>39-Suco normal ou light ou soja ou soja light (diversos sabores) Tetra Pack 200ml</t>
  </si>
  <si>
    <t>40-Suco de frutas com ou sem legumes (contendo uma ou mais qualidades de legumes e/ ou frutas com açúcar ou adoçante).</t>
  </si>
  <si>
    <t>41-Vitamina de frutas com ou sem legumes, com leite de vaca ou soja, com açúcar ou adoçante (contendo uma ou mais frutas e/ ou um ou mais legumes com aveia ou não).</t>
  </si>
  <si>
    <t>Distribuição Pessoal</t>
  </si>
  <si>
    <t>FORMAÇÃO DE PREÇOS POR POSTO COMPILADO - IETAP</t>
  </si>
  <si>
    <t>DIARISTA</t>
  </si>
  <si>
    <t xml:space="preserve"> CUSTO UNITÁRIO POR POSTO ($) </t>
  </si>
  <si>
    <t xml:space="preserve"> CUSTO TOTAL POR POSTO ($) </t>
  </si>
  <si>
    <t>Nutricionista - Chefe</t>
  </si>
  <si>
    <t>Almoxarife</t>
  </si>
  <si>
    <t>Copeiro</t>
  </si>
  <si>
    <t>Administração (empresa)</t>
  </si>
  <si>
    <t xml:space="preserve">Total </t>
  </si>
  <si>
    <t>(*)</t>
  </si>
  <si>
    <t>FORMAÇÃO DE PREÇOS POR POSTO COMPILADO POR UNIDADE - IETAP</t>
  </si>
  <si>
    <t>12x36 Diurno</t>
  </si>
  <si>
    <t>Nutricionista - Produção</t>
  </si>
  <si>
    <t>Cozinheiro - Geral</t>
  </si>
  <si>
    <t>Cozinheiro - Dieta</t>
  </si>
  <si>
    <t>Auxiliar de Cozinha</t>
  </si>
  <si>
    <t>Auxiliar de Limpeza</t>
  </si>
  <si>
    <t>12x36 Noturno</t>
  </si>
  <si>
    <t>CUSTO TOTAL DA MÃO DE OBRA DO IETAP ($)</t>
  </si>
  <si>
    <t>Magarefe</t>
  </si>
  <si>
    <t>Auxiliar de Almoxarifado</t>
  </si>
  <si>
    <t>EXPLICAÇÃO DA COTAÇÃO POR ITEM</t>
  </si>
  <si>
    <t xml:space="preserve"> CUSTO ($) </t>
  </si>
  <si>
    <t>Gêneros Alimentícios</t>
  </si>
  <si>
    <t>Valor embutido no ANEXO IV-C: Estimativa Mensal e Formação de Preços</t>
  </si>
  <si>
    <t>Descartáveis e Material de Limpeza</t>
  </si>
  <si>
    <t xml:space="preserve">Utensílios da Empresa </t>
  </si>
  <si>
    <t xml:space="preserve">Equipamentos e Mobiliários da Empresa </t>
  </si>
  <si>
    <t>Gás de cozinha (se for da contratada)</t>
  </si>
  <si>
    <t>Laudos de Análises Microbiológicas de Equipamentos (conforme solicitado no TR)</t>
  </si>
  <si>
    <t>Laudos de Análise Microbiológica – Utensílios (conforme solicitado no TR)</t>
  </si>
  <si>
    <t>Laudos de Análise Microbiológica – Alimento</t>
  </si>
  <si>
    <t>Laudos de Análise Microbiológica - Mão de Manipuladores (conforme solicitado no TR)</t>
  </si>
  <si>
    <t xml:space="preserve">Manutenção </t>
  </si>
  <si>
    <t>Transporte</t>
  </si>
  <si>
    <t xml:space="preserve">Total de Refeições Mensal por Unidade ($) </t>
  </si>
  <si>
    <t xml:space="preserve">Valor igual ao apresentado no ANEXO IV-C </t>
  </si>
  <si>
    <t xml:space="preserve">Alimentação Complementar </t>
  </si>
  <si>
    <t>Fórmulas Infantis</t>
  </si>
  <si>
    <t>NT</t>
  </si>
  <si>
    <t>Somatório Total Mensal de Refeições por Unidade ($)</t>
  </si>
  <si>
    <r>
      <t>Valor igual ao apresentado no</t>
    </r>
    <r>
      <rPr>
        <b/>
        <sz val="9"/>
        <color rgb="FFFF0000"/>
        <rFont val="Times New Roman"/>
        <family val="1"/>
      </rPr>
      <t xml:space="preserve"> SOMATÓRIO FINAL DO ANEXO IV-C</t>
    </r>
    <r>
      <rPr>
        <b/>
        <sz val="9"/>
        <color rgb="FF000000"/>
        <rFont val="Times New Roman"/>
        <family val="1"/>
      </rPr>
      <t xml:space="preserve"> (faturamento variável com conforme consumo)</t>
    </r>
  </si>
  <si>
    <t>Total de Pessoal Mínimo a Execução do Serviço In Loco ($)</t>
  </si>
  <si>
    <t>Valor igual ao apresentado no ANEXO IV-D (faturamento fixo)</t>
  </si>
  <si>
    <t>Total Mensal da Proposta por UNIDADE ($)</t>
  </si>
  <si>
    <t>Total Mensal da Proposta  por LOTE ($)</t>
  </si>
  <si>
    <t>Total Global (12 meses) por UNIDADE ($)</t>
  </si>
  <si>
    <t>Total Global (12 meses)  por LOTE ($)</t>
  </si>
  <si>
    <t>Tipo de serviço</t>
  </si>
  <si>
    <t>Classificação Brasileira de Ocupações (CBO)</t>
  </si>
  <si>
    <t>Salário Normativo da Categoria Profissional</t>
  </si>
  <si>
    <t>Categoria Profissional</t>
  </si>
  <si>
    <t>Data base da categoria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</si>
  <si>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</si>
  <si>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</si>
  <si>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</si>
  <si>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</si>
  <si>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</si>
  <si>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C</t>
  </si>
  <si>
    <t>Adicional de Insalubridade</t>
  </si>
  <si>
    <t>D</t>
  </si>
  <si>
    <t>Adicional Noturno</t>
  </si>
  <si>
    <t>E</t>
  </si>
  <si>
    <t>Adicional de Hora Noturna Reduzida</t>
  </si>
  <si>
    <t>G</t>
  </si>
  <si>
    <t>Outros (especificar)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</si>
  <si>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</si>
  <si>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</si>
  <si>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</si>
  <si>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</si>
  <si>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</si>
  <si>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</si>
  <si>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</si>
  <si>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</si>
  <si>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</si>
  <si>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</si>
  <si>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</si>
  <si>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</si>
  <si>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</si>
  <si>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</si>
  <si>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</si>
  <si>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</si>
  <si>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</si>
  <si>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</si>
  <si>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</si>
  <si>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</si>
  <si>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</si>
  <si>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</si>
  <si>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</si>
  <si>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</si>
  <si>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</si>
  <si>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</si>
  <si>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</si>
  <si>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</si>
  <si>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</si>
  <si>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</si>
  <si>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</si>
  <si>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</si>
  <si>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</si>
  <si>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</si>
  <si>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</si>
  <si>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</si>
  <si>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</si>
  <si>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</si>
  <si>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</si>
  <si>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Férias</t>
  </si>
  <si>
    <t>Licença-Paternidade</t>
  </si>
  <si>
    <t>Ausência por acidente de trabalho</t>
  </si>
  <si>
    <t>Afastamento Maternidade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</si>
  <si>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</si>
  <si>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</si>
  <si>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</si>
  <si>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</si>
  <si>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</si>
  <si>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</si>
  <si>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</si>
  <si>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</si>
  <si>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</si>
  <si>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</si>
  <si>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</si>
  <si>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</si>
  <si>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</si>
  <si>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</si>
  <si>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</si>
  <si>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</si>
  <si>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</si>
  <si>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</si>
  <si>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</si>
  <si>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</si>
  <si>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Subtotal (A + B +C+ D+E)</t>
  </si>
  <si>
    <t>Módulo 6 – Custos Indiretos, Tributos e Lucro</t>
  </si>
  <si>
    <t xml:space="preserve">Valor Total por Empregado </t>
  </si>
  <si>
    <t>FORMAÇÃO DE PREÇOS</t>
  </si>
  <si>
    <t>Custo Unitário - ADULTO ($)</t>
  </si>
  <si>
    <t>Custo Unitário -  PEDIATRIA (80% do Valor do Adulto)</t>
  </si>
  <si>
    <t>Custo Total - ADULTO ($)</t>
  </si>
  <si>
    <t>Custo Total -PEDIATRIA ($)</t>
  </si>
  <si>
    <t>Valor Unitário - ADULTO ($)</t>
  </si>
  <si>
    <t>PEDIATRIA (80% do Valor do Adulto)</t>
  </si>
  <si>
    <t>Alimentação Complementar (5% do Total Mensal)</t>
  </si>
  <si>
    <t>Dados para composição dos custos referentes ao pessoal mínimo necessário a execução do serviço no local</t>
  </si>
  <si>
    <r>
      <t>Pessoal mínimo necessário a execução do serviço in loco</t>
    </r>
    <r>
      <rPr>
        <b/>
        <sz val="10"/>
        <color rgb="FF000000"/>
        <rFont val="Times New Roman"/>
        <family val="1"/>
      </rPr>
      <t xml:space="preserve"> vinculada à execução contratual (valor por empregado)</t>
    </r>
  </si>
  <si>
    <t>Custo Unitário  ($)</t>
  </si>
  <si>
    <t>Total Mensal</t>
  </si>
  <si>
    <t>Somatório Mensal ($)</t>
  </si>
  <si>
    <t>HEGV</t>
  </si>
  <si>
    <t>HTO DONA LINDU</t>
  </si>
  <si>
    <t>Total Mensal (A+P)</t>
  </si>
  <si>
    <t>Alimentação Complementar (10% do Total Mensal)</t>
  </si>
  <si>
    <t>Fórmula Infantil (10% do Total Mensal)</t>
  </si>
  <si>
    <t>FORMAÇÃO DE PREÇOS POR POSTO COMPILADO - HEGV</t>
  </si>
  <si>
    <t>FORMAÇÃO DE PREÇOS POR POSTO COMPILADO POR UNIDADE - HEGV</t>
  </si>
  <si>
    <t>UNIDADE: HTO DONA LINDU</t>
  </si>
  <si>
    <t>TIPO DE REFEIÇÃO</t>
  </si>
  <si>
    <t>Funcionário</t>
  </si>
  <si>
    <t>Alimentação Complementar (5% do valor mensal total)</t>
  </si>
  <si>
    <t>FORMAÇÃO DE PREÇOS POR POSTO - HTO DONA LINDU</t>
  </si>
  <si>
    <t>Auxiliar Almoxarifado</t>
  </si>
  <si>
    <t xml:space="preserve">FORMAÇÃO DE PREÇOS POR POSTO </t>
  </si>
  <si>
    <t>12x36h  Diurno</t>
  </si>
  <si>
    <t>CUSTO TOTAL DA MÃO DE OBRA  ($) - HTO DONA LINDU</t>
  </si>
  <si>
    <t>LOTE III</t>
  </si>
  <si>
    <r>
      <t>Obs.: </t>
    </r>
    <r>
      <rPr>
        <sz val="10"/>
        <color rgb="FF000000"/>
        <rFont val="Times New Roman"/>
        <family val="1"/>
      </rPr>
      <t>Para fins de composição das tabelas da IN, utilizadas na formulação da proposta de preços, deverão ser adotados os índices máximos de insalubridade ou periculosidade, tais sejam: 40% e 30%, respectivamente, visto que na fase de elaboração das prospostas e realização do certame não é possível identificar o índice e quais postos de trabalham percebem tais adicionais. A correção dos índices dar-se-á conforme preconizado no itens 7.2.80 e 7.2.81, em até 30 (trinta) dias da assinatura do contrato</t>
    </r>
  </si>
  <si>
    <t>UNIDADE DE MEDIDA</t>
  </si>
  <si>
    <t>VALOR UNITÁRIO ($)</t>
  </si>
  <si>
    <t>1 - Leite em pó modificado, para lactente sadio no primeiro semestre de vida, com proteínas adaptadas em sua relação caseína/proteínas solúveis, com predominância de soro do leite contendo soro desmineralizado, enriquecido com ferro, vitaminas e outros oligoelementos .</t>
  </si>
  <si>
    <t>2 - Leite em pó modificado, para lactente sadio após o sexto mês de vida, com proteínas adaptadas em sua relação caseína/proteínas solúveis, contendo soro desmineralizado, enriquecido com ferro, vitaminas e outros oligoelementos.</t>
  </si>
  <si>
    <t>3- Fórmula anti-regurgitação à base de leite, para lactentes, completa e suplementada com vitaminas, minerais, ferro e outros oligoelementos .</t>
  </si>
  <si>
    <t>4 - Leite em pó modificado, para lactente sadio no primeiro semestre de vida, com predominância protéica de caseína, acrescido de óleo vegetal, malto - dextrina, vitaminas, minerais, ferro e outros oligoelementos.</t>
  </si>
  <si>
    <t>5 - Leite em pó modificado, para lactente sadio a partir do sexto mês de vida, com predominância protéica de caseína, acrescido de óleo vegetal, malto-dextrina, sacarose, vitaminas, minerais, ferro e outros oligoelementos.</t>
  </si>
  <si>
    <t>6 - Fór mula para lactentes, à base de soja, acrescidade malto-dextrina, vitaminas, minerais, ferro e outros oligoelementos.</t>
  </si>
  <si>
    <t>7 - Fórmula para lactentes prematuros e recém-nascidos com baixo peso, contendo soro de leite desmineralizado, leite desnatado, TCM, óleos vegetais,  malto- dextrina, lecitina de soja, taurina, L-carnitina, LCPUFAs, vitaminas e sais minerais.</t>
  </si>
  <si>
    <t>8 - Alimento complementar para lactentes, indicado exclusivamente para suplementar o  leite materno, à base de proteína hipoalergênica, maltos e - dextrina e minerais.</t>
  </si>
  <si>
    <t>Porção5 g</t>
  </si>
  <si>
    <t>9 - Fórmula isenta de lactose, com caseína, gordura láctea, gordura vegetal, malto-dextrina e enriquecida com vitaminas, minerais, ferro e outros oligelementos.</t>
  </si>
  <si>
    <t>10 - Fórmula semi-elementar, para lactentes e crianças, à base de hidrolisado de    proteína do soro do leite, com TCM, malto-dextrina, de baixa osmolalidade e enriquecida com vitaminas, minerais, ferro e outros oligoelementos.</t>
  </si>
  <si>
    <t>11 - Fórmula para lactentes com problemas de má absorção, hipoalergênica e de baixa osmolalidade, contendo proteínas hidrolisadas de soja, TCM, óleo vegetal e carboidratos de fácil digestão.</t>
  </si>
  <si>
    <t>12 - Dieta elementar e hipoalergênica, com 100% de aminoácidos livres e nutricionalmente completa. Indicada para crianças desde o nascimento. Alta absorção.</t>
  </si>
  <si>
    <t>VALOR POR LOTE III – IETAP, HEGV e HTO DONA LINDU</t>
  </si>
  <si>
    <t>ESTIMATIVA CONSUMO MENSAL</t>
  </si>
  <si>
    <t xml:space="preserve">ESTIMATIVA DE CONSUMO MENSAL </t>
  </si>
  <si>
    <t>ESTIMATIVA DE CONSUMO MENSAL</t>
  </si>
  <si>
    <t>CUSTO TOTAL DA MÃO DE OBRA DO HEGV ($)</t>
  </si>
  <si>
    <t>10% para HEGV do Total de Refeições Mensal - conforme ANEXO IV-C (faturamento variável com conforme consumo)</t>
  </si>
  <si>
    <t>5% para IETAP e HTO D.LINDU, 10% para HEGV do Total de Refeições Mensal - conforme ANEXO IV-C (faturamento variável com conforme consumo)</t>
  </si>
  <si>
    <t>Nutricionista Planejamento</t>
  </si>
  <si>
    <t>Auxiliar Administrativo</t>
  </si>
  <si>
    <t>Técnico de Nutrição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</si>
</sst>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FF0000"/>
      <name val="Times New Roman"/>
      <family val="1"/>
    </font>
    <font>
      <b/>
      <sz val="9"/>
      <name val="Times New Roman"/>
      <family val="1"/>
    </font>
    <font>
      <b/>
      <sz val="9"/>
      <color rgb="FF000000"/>
      <name val="Calibri"/>
      <family val="2"/>
      <scheme val="minor"/>
    </font>
    <font>
      <sz val="10"/>
      <color rgb="FFFF0000"/>
      <name val="Times New Roman"/>
      <family val="1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2">
    <xf numFmtId="0" fontId="0" fillId="0" borderId="0" xfId="0"/>
    <xf numFmtId="0" fontId="5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44" fontId="15" fillId="6" borderId="5" xfId="0" applyNumberFormat="1" applyFont="1" applyFill="1" applyBorder="1" applyAlignment="1">
      <alignment vertical="center"/>
    </xf>
    <xf numFmtId="0" fontId="7" fillId="6" borderId="5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44" fontId="8" fillId="0" borderId="9" xfId="1" applyFont="1" applyBorder="1" applyAlignment="1" applyProtection="1">
      <alignment vertical="center"/>
      <protection locked="0"/>
    </xf>
    <xf numFmtId="44" fontId="8" fillId="0" borderId="9" xfId="1" applyFont="1" applyBorder="1" applyAlignment="1">
      <alignment vertical="center"/>
    </xf>
    <xf numFmtId="0" fontId="0" fillId="0" borderId="0" xfId="0"/>
    <xf numFmtId="0" fontId="9" fillId="5" borderId="5" xfId="0" applyFont="1" applyFill="1" applyBorder="1" applyAlignment="1">
      <alignment vertical="center"/>
    </xf>
    <xf numFmtId="0" fontId="9" fillId="5" borderId="7" xfId="0" applyFont="1" applyFill="1" applyBorder="1" applyAlignment="1">
      <alignment horizontal="center" vertical="center"/>
    </xf>
    <xf numFmtId="44" fontId="9" fillId="5" borderId="7" xfId="3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44" fontId="10" fillId="0" borderId="9" xfId="3" applyNumberFormat="1" applyFont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 wrapText="1"/>
    </xf>
    <xf numFmtId="44" fontId="6" fillId="0" borderId="9" xfId="0" applyNumberFormat="1" applyFont="1" applyBorder="1" applyAlignment="1" applyProtection="1">
      <alignment horizontal="center" vertical="center"/>
      <protection locked="0"/>
    </xf>
    <xf numFmtId="44" fontId="6" fillId="0" borderId="9" xfId="0" applyNumberFormat="1" applyFont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4" fontId="3" fillId="6" borderId="8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vertical="center"/>
    </xf>
    <xf numFmtId="0" fontId="9" fillId="4" borderId="9" xfId="0" applyFont="1" applyFill="1" applyBorder="1" applyAlignment="1">
      <alignment horizontal="center" vertical="center"/>
    </xf>
    <xf numFmtId="44" fontId="6" fillId="0" borderId="14" xfId="0" applyNumberFormat="1" applyFont="1" applyBorder="1" applyAlignment="1" applyProtection="1">
      <alignment horizontal="center" vertical="center"/>
      <protection locked="0"/>
    </xf>
    <xf numFmtId="44" fontId="6" fillId="0" borderId="7" xfId="0" applyNumberFormat="1" applyFont="1" applyBorder="1" applyAlignment="1" applyProtection="1">
      <alignment horizontal="center" vertical="center"/>
      <protection locked="0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6" borderId="5" xfId="0" applyFont="1" applyFill="1" applyBorder="1" applyAlignment="1">
      <alignment vertical="center" wrapText="1"/>
    </xf>
    <xf numFmtId="44" fontId="11" fillId="6" borderId="9" xfId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44" fontId="12" fillId="0" borderId="9" xfId="1" applyFont="1" applyBorder="1" applyAlignment="1" applyProtection="1">
      <alignment horizontal="center" vertical="center" wrapText="1"/>
      <protection locked="0"/>
    </xf>
    <xf numFmtId="0" fontId="3" fillId="4" borderId="16" xfId="0" applyFont="1" applyFill="1" applyBorder="1" applyAlignment="1">
      <alignment horizontal="center" vertical="center" wrapText="1"/>
    </xf>
    <xf numFmtId="44" fontId="12" fillId="4" borderId="9" xfId="1" applyFont="1" applyFill="1" applyBorder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>
      <alignment horizontal="center" vertical="center" wrapText="1"/>
    </xf>
    <xf numFmtId="44" fontId="12" fillId="4" borderId="9" xfId="1" applyNumberFormat="1" applyFont="1" applyFill="1" applyBorder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0" fontId="10" fillId="0" borderId="9" xfId="0" applyNumberFormat="1" applyFont="1" applyBorder="1" applyAlignment="1">
      <alignment horizontal="center" vertical="center" wrapText="1"/>
    </xf>
    <xf numFmtId="0" fontId="10" fillId="9" borderId="9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justify" vertical="center" wrapText="1"/>
    </xf>
    <xf numFmtId="10" fontId="10" fillId="0" borderId="0" xfId="0" applyNumberFormat="1" applyFont="1" applyAlignment="1">
      <alignment vertical="center"/>
    </xf>
    <xf numFmtId="0" fontId="9" fillId="0" borderId="7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20" xfId="0" applyBorder="1"/>
    <xf numFmtId="44" fontId="5" fillId="2" borderId="1" xfId="3" applyFont="1" applyFill="1" applyBorder="1" applyAlignment="1">
      <alignment horizontal="center" vertical="center" wrapText="1"/>
    </xf>
    <xf numFmtId="44" fontId="5" fillId="2" borderId="1" xfId="9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4" fillId="0" borderId="1" xfId="9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9" fillId="7" borderId="0" xfId="0" applyFont="1" applyFill="1" applyAlignment="1">
      <alignment vertical="center"/>
    </xf>
    <xf numFmtId="164" fontId="10" fillId="0" borderId="9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164" fontId="10" fillId="0" borderId="9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44" fontId="4" fillId="0" borderId="1" xfId="3" applyFont="1" applyBorder="1" applyAlignment="1" applyProtection="1">
      <alignment horizontal="center"/>
      <protection locked="0"/>
    </xf>
    <xf numFmtId="44" fontId="4" fillId="0" borderId="1" xfId="3" applyFont="1" applyBorder="1"/>
    <xf numFmtId="44" fontId="5" fillId="4" borderId="1" xfId="3" applyFont="1" applyFill="1" applyBorder="1" applyAlignment="1">
      <alignment horizontal="center" vertical="center" wrapText="1"/>
    </xf>
    <xf numFmtId="44" fontId="5" fillId="4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44" fontId="5" fillId="4" borderId="1" xfId="3" applyFont="1" applyFill="1" applyBorder="1" applyAlignment="1">
      <alignment horizontal="center"/>
    </xf>
    <xf numFmtId="0" fontId="3" fillId="2" borderId="23" xfId="0" applyFont="1" applyFill="1" applyBorder="1" applyAlignment="1">
      <alignment vertical="center" wrapText="1"/>
    </xf>
    <xf numFmtId="44" fontId="5" fillId="2" borderId="25" xfId="11" applyFont="1" applyFill="1" applyBorder="1" applyAlignment="1">
      <alignment horizontal="center" vertical="center" wrapText="1"/>
    </xf>
    <xf numFmtId="44" fontId="5" fillId="4" borderId="1" xfId="0" applyNumberFormat="1" applyFont="1" applyFill="1" applyBorder="1"/>
    <xf numFmtId="44" fontId="5" fillId="3" borderId="1" xfId="1" applyFont="1" applyFill="1" applyBorder="1"/>
    <xf numFmtId="44" fontId="5" fillId="3" borderId="1" xfId="3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horizontal="center" vertical="center" wrapText="1"/>
    </xf>
    <xf numFmtId="44" fontId="5" fillId="2" borderId="25" xfId="5" applyFont="1" applyFill="1" applyBorder="1" applyAlignment="1">
      <alignment horizontal="center" vertical="center" wrapText="1"/>
    </xf>
    <xf numFmtId="44" fontId="5" fillId="2" borderId="25" xfId="12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/>
    </xf>
    <xf numFmtId="44" fontId="4" fillId="0" borderId="1" xfId="0" applyNumberFormat="1" applyFont="1" applyBorder="1" applyAlignment="1" applyProtection="1">
      <alignment horizontal="center" vertical="center"/>
      <protection locked="0"/>
    </xf>
    <xf numFmtId="0" fontId="3" fillId="10" borderId="2" xfId="0" applyFont="1" applyFill="1" applyBorder="1" applyAlignment="1">
      <alignment horizontal="center" vertical="center" wrapText="1"/>
    </xf>
    <xf numFmtId="1" fontId="5" fillId="10" borderId="1" xfId="0" applyNumberFormat="1" applyFont="1" applyFill="1" applyBorder="1" applyAlignment="1">
      <alignment horizontal="center"/>
    </xf>
    <xf numFmtId="164" fontId="5" fillId="10" borderId="1" xfId="0" applyNumberFormat="1" applyFont="1" applyFill="1" applyBorder="1" applyAlignment="1">
      <alignment horizontal="center" vertical="center"/>
    </xf>
    <xf numFmtId="164" fontId="5" fillId="10" borderId="1" xfId="9" applyNumberFormat="1" applyFont="1" applyFill="1" applyBorder="1" applyAlignment="1">
      <alignment horizontal="center" vertical="center"/>
    </xf>
    <xf numFmtId="44" fontId="5" fillId="10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44" fontId="5" fillId="10" borderId="3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/>
    </xf>
    <xf numFmtId="1" fontId="5" fillId="3" borderId="1" xfId="1" applyNumberFormat="1" applyFont="1" applyFill="1" applyBorder="1" applyAlignment="1">
      <alignment horizontal="center"/>
    </xf>
    <xf numFmtId="44" fontId="5" fillId="3" borderId="1" xfId="0" applyNumberFormat="1" applyFont="1" applyFill="1" applyBorder="1"/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5" fillId="4" borderId="1" xfId="0" applyNumberFormat="1" applyFont="1" applyFill="1" applyBorder="1" applyAlignment="1">
      <alignment horizontal="center"/>
    </xf>
    <xf numFmtId="0" fontId="0" fillId="4" borderId="1" xfId="0" applyFill="1" applyBorder="1"/>
    <xf numFmtId="0" fontId="3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4" fontId="3" fillId="2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44" fontId="3" fillId="2" borderId="18" xfId="0" applyNumberFormat="1" applyFont="1" applyFill="1" applyBorder="1" applyAlignment="1">
      <alignment vertical="center"/>
    </xf>
    <xf numFmtId="44" fontId="6" fillId="6" borderId="5" xfId="1" applyFont="1" applyFill="1" applyBorder="1" applyAlignment="1" applyProtection="1">
      <alignment horizontal="center" vertical="center" wrapText="1"/>
      <protection locked="0"/>
    </xf>
    <xf numFmtId="44" fontId="6" fillId="6" borderId="7" xfId="1" applyFont="1" applyFill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wrapText="1"/>
    </xf>
    <xf numFmtId="0" fontId="9" fillId="5" borderId="10" xfId="0" applyFont="1" applyFill="1" applyBorder="1" applyAlignment="1">
      <alignment vertical="center"/>
    </xf>
    <xf numFmtId="0" fontId="9" fillId="5" borderId="30" xfId="0" applyFont="1" applyFill="1" applyBorder="1" applyAlignment="1">
      <alignment horizontal="center" vertical="center" wrapText="1"/>
    </xf>
    <xf numFmtId="44" fontId="9" fillId="5" borderId="7" xfId="3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164" fontId="10" fillId="0" borderId="9" xfId="3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0" fillId="11" borderId="0" xfId="0" applyFill="1"/>
    <xf numFmtId="44" fontId="6" fillId="11" borderId="9" xfId="0" applyNumberFormat="1" applyFont="1" applyFill="1" applyBorder="1" applyAlignment="1" applyProtection="1">
      <alignment horizontal="center" vertical="center"/>
      <protection locked="0"/>
    </xf>
    <xf numFmtId="44" fontId="6" fillId="11" borderId="9" xfId="0" applyNumberFormat="1" applyFont="1" applyFill="1" applyBorder="1" applyAlignment="1">
      <alignment horizontal="center" vertical="center"/>
    </xf>
    <xf numFmtId="0" fontId="17" fillId="11" borderId="0" xfId="0" applyFont="1" applyFill="1" applyAlignment="1">
      <alignment horizontal="center" vertical="center" wrapText="1"/>
    </xf>
    <xf numFmtId="44" fontId="6" fillId="11" borderId="5" xfId="0" applyNumberFormat="1" applyFont="1" applyFill="1" applyBorder="1" applyAlignment="1" applyProtection="1">
      <alignment horizontal="center" vertical="center"/>
      <protection locked="0"/>
    </xf>
    <xf numFmtId="0" fontId="17" fillId="11" borderId="0" xfId="0" applyFont="1" applyFill="1" applyAlignment="1">
      <alignment horizontal="center" vertical="center"/>
    </xf>
    <xf numFmtId="44" fontId="3" fillId="6" borderId="5" xfId="0" applyNumberFormat="1" applyFont="1" applyFill="1" applyBorder="1" applyAlignment="1">
      <alignment vertical="center"/>
    </xf>
    <xf numFmtId="0" fontId="7" fillId="6" borderId="6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right" vertical="center" wrapText="1"/>
    </xf>
    <xf numFmtId="44" fontId="3" fillId="3" borderId="1" xfId="1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4" fontId="3" fillId="3" borderId="1" xfId="1" applyFont="1" applyFill="1" applyBorder="1" applyAlignment="1">
      <alignment vertical="center"/>
    </xf>
    <xf numFmtId="44" fontId="4" fillId="0" borderId="2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44" fontId="4" fillId="0" borderId="2" xfId="0" applyNumberFormat="1" applyFont="1" applyBorder="1" applyAlignment="1" applyProtection="1">
      <alignment horizontal="center" vertical="center"/>
      <protection locked="0"/>
    </xf>
    <xf numFmtId="44" fontId="4" fillId="0" borderId="3" xfId="0" applyNumberFormat="1" applyFont="1" applyBorder="1" applyAlignment="1" applyProtection="1">
      <alignment horizontal="center" vertical="center"/>
      <protection locked="0"/>
    </xf>
    <xf numFmtId="164" fontId="5" fillId="10" borderId="2" xfId="0" applyNumberFormat="1" applyFont="1" applyFill="1" applyBorder="1" applyAlignment="1">
      <alignment horizontal="center" vertical="center"/>
    </xf>
    <xf numFmtId="164" fontId="5" fillId="10" borderId="3" xfId="0" applyNumberFormat="1" applyFont="1" applyFill="1" applyBorder="1" applyAlignment="1">
      <alignment horizontal="center" vertical="center"/>
    </xf>
    <xf numFmtId="44" fontId="5" fillId="10" borderId="2" xfId="0" applyNumberFormat="1" applyFont="1" applyFill="1" applyBorder="1" applyAlignment="1">
      <alignment horizontal="center" vertical="center"/>
    </xf>
    <xf numFmtId="44" fontId="5" fillId="10" borderId="3" xfId="0" applyNumberFormat="1" applyFont="1" applyFill="1" applyBorder="1" applyAlignment="1">
      <alignment horizontal="center" vertical="center"/>
    </xf>
    <xf numFmtId="44" fontId="5" fillId="3" borderId="2" xfId="0" applyNumberFormat="1" applyFont="1" applyFill="1" applyBorder="1" applyAlignment="1">
      <alignment horizontal="center"/>
    </xf>
    <xf numFmtId="44" fontId="5" fillId="3" borderId="3" xfId="0" applyNumberFormat="1" applyFont="1" applyFill="1" applyBorder="1" applyAlignment="1">
      <alignment horizontal="center"/>
    </xf>
    <xf numFmtId="1" fontId="5" fillId="10" borderId="2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1" fontId="5" fillId="3" borderId="2" xfId="0" applyNumberFormat="1" applyFont="1" applyFill="1" applyBorder="1" applyAlignment="1">
      <alignment horizontal="center"/>
    </xf>
    <xf numFmtId="1" fontId="5" fillId="3" borderId="3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" fontId="5" fillId="10" borderId="3" xfId="0" applyNumberFormat="1" applyFont="1" applyFill="1" applyBorder="1" applyAlignment="1">
      <alignment horizontal="center"/>
    </xf>
    <xf numFmtId="164" fontId="5" fillId="3" borderId="21" xfId="0" applyNumberFormat="1" applyFont="1" applyFill="1" applyBorder="1" applyAlignment="1">
      <alignment horizontal="center" vertical="center"/>
    </xf>
    <xf numFmtId="164" fontId="5" fillId="3" borderId="22" xfId="0" applyNumberFormat="1" applyFont="1" applyFill="1" applyBorder="1" applyAlignment="1">
      <alignment horizontal="center" vertical="center"/>
    </xf>
    <xf numFmtId="164" fontId="5" fillId="3" borderId="26" xfId="0" applyNumberFormat="1" applyFont="1" applyFill="1" applyBorder="1" applyAlignment="1">
      <alignment horizontal="center" vertical="center"/>
    </xf>
    <xf numFmtId="164" fontId="5" fillId="3" borderId="16" xfId="0" applyNumberFormat="1" applyFont="1" applyFill="1" applyBorder="1" applyAlignment="1">
      <alignment horizontal="center" vertical="center"/>
    </xf>
    <xf numFmtId="164" fontId="5" fillId="3" borderId="23" xfId="0" applyNumberFormat="1" applyFont="1" applyFill="1" applyBorder="1" applyAlignment="1">
      <alignment horizontal="center" vertical="center"/>
    </xf>
    <xf numFmtId="164" fontId="5" fillId="3" borderId="24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/>
    </xf>
    <xf numFmtId="44" fontId="5" fillId="3" borderId="2" xfId="1" applyFont="1" applyFill="1" applyBorder="1" applyAlignment="1">
      <alignment horizontal="center"/>
    </xf>
    <xf numFmtId="44" fontId="5" fillId="3" borderId="3" xfId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1" fontId="3" fillId="6" borderId="6" xfId="0" applyNumberFormat="1" applyFont="1" applyFill="1" applyBorder="1" applyAlignment="1">
      <alignment horizontal="center" vertical="center" wrapText="1"/>
    </xf>
    <xf numFmtId="1" fontId="3" fillId="6" borderId="7" xfId="0" applyNumberFormat="1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vertical="center" wrapText="1"/>
    </xf>
    <xf numFmtId="0" fontId="3" fillId="6" borderId="13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9" fillId="8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center" vertical="center" wrapText="1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6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44" fontId="6" fillId="6" borderId="6" xfId="1" applyFont="1" applyFill="1" applyBorder="1" applyAlignment="1" applyProtection="1">
      <alignment horizontal="center" vertical="center" wrapText="1"/>
      <protection locked="0"/>
    </xf>
    <xf numFmtId="44" fontId="6" fillId="6" borderId="11" xfId="1" applyFont="1" applyFill="1" applyBorder="1" applyAlignment="1" applyProtection="1">
      <alignment horizontal="center" vertical="center" wrapText="1"/>
      <protection locked="0"/>
    </xf>
    <xf numFmtId="44" fontId="6" fillId="6" borderId="7" xfId="1" applyFont="1" applyFill="1" applyBorder="1" applyAlignment="1" applyProtection="1">
      <alignment horizontal="center" vertical="center" wrapText="1"/>
      <protection locked="0"/>
    </xf>
    <xf numFmtId="44" fontId="4" fillId="6" borderId="6" xfId="0" applyNumberFormat="1" applyFont="1" applyFill="1" applyBorder="1" applyAlignment="1">
      <alignment horizontal="center"/>
    </xf>
    <xf numFmtId="44" fontId="4" fillId="6" borderId="11" xfId="0" applyNumberFormat="1" applyFont="1" applyFill="1" applyBorder="1" applyAlignment="1">
      <alignment horizontal="center"/>
    </xf>
    <xf numFmtId="44" fontId="4" fillId="6" borderId="7" xfId="0" applyNumberFormat="1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28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</cellXfs>
  <cellStyles count="13">
    <cellStyle name="Moeda" xfId="1" builtinId="4"/>
    <cellStyle name="Moeda 10" xfId="12"/>
    <cellStyle name="Moeda 2" xfId="3"/>
    <cellStyle name="Moeda 2 2" xfId="5"/>
    <cellStyle name="Moeda 2 2 2" xfId="11"/>
    <cellStyle name="Moeda 3" xfId="7"/>
    <cellStyle name="Moeda 4" xfId="6"/>
    <cellStyle name="Moeda 5" xfId="9"/>
    <cellStyle name="Normal" xfId="0" builtinId="0"/>
    <cellStyle name="Normal 5" xfId="2"/>
    <cellStyle name="Vírgula 2" xfId="4"/>
    <cellStyle name="Vírgula 2 2" xfId="8"/>
    <cellStyle name="Vírgula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workbookViewId="0">
      <selection activeCell="D13" sqref="D13"/>
    </sheetView>
  </sheetViews>
  <sheetFormatPr defaultRowHeight="15" x14ac:dyDescent="0.25"/>
  <cols>
    <col min="1" max="1" width="5.28515625" bestFit="1" customWidth="1"/>
    <col min="2" max="2" width="50.7109375" customWidth="1"/>
    <col min="3" max="3" width="45.85546875" customWidth="1"/>
  </cols>
  <sheetData>
    <row r="1" spans="1:3" ht="15.75" thickBot="1" x14ac:dyDescent="0.3">
      <c r="A1" s="9" t="s">
        <v>27</v>
      </c>
      <c r="B1" s="138" t="s">
        <v>298</v>
      </c>
      <c r="C1" s="139"/>
    </row>
    <row r="2" spans="1:3" ht="15.75" thickBot="1" x14ac:dyDescent="0.3">
      <c r="A2" s="10" t="s">
        <v>28</v>
      </c>
      <c r="B2" s="11" t="s">
        <v>29</v>
      </c>
      <c r="C2" s="12">
        <f>'RESUMO COTAÇÃO LT III'!C21:D21</f>
        <v>0</v>
      </c>
    </row>
    <row r="3" spans="1:3" ht="15.75" thickBot="1" x14ac:dyDescent="0.3">
      <c r="A3" s="10" t="s">
        <v>30</v>
      </c>
      <c r="B3" s="11" t="s">
        <v>31</v>
      </c>
      <c r="C3" s="13">
        <f>C2*12</f>
        <v>0</v>
      </c>
    </row>
  </sheetData>
  <mergeCells count="1">
    <mergeCell ref="B1:C1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7"/>
  <sheetViews>
    <sheetView topLeftCell="A127" workbookViewId="0">
      <selection activeCell="D143" sqref="D143"/>
    </sheetView>
  </sheetViews>
  <sheetFormatPr defaultRowHeight="15" x14ac:dyDescent="0.25"/>
  <cols>
    <col min="1" max="1" width="5.28515625" style="58" customWidth="1"/>
    <col min="2" max="2" width="40" style="58" customWidth="1"/>
    <col min="3" max="3" width="27.28515625" style="58" customWidth="1"/>
    <col min="4" max="4" width="18.5703125" style="58" customWidth="1"/>
    <col min="5" max="16384" width="9.140625" style="58"/>
  </cols>
  <sheetData>
    <row r="1" spans="1:10" x14ac:dyDescent="0.25">
      <c r="A1" s="67" t="s">
        <v>260</v>
      </c>
      <c r="B1" s="67"/>
      <c r="C1" s="67"/>
    </row>
    <row r="2" spans="1:10" ht="15.75" thickBot="1" x14ac:dyDescent="0.3"/>
    <row r="3" spans="1:10" ht="15.75" thickBot="1" x14ac:dyDescent="0.3">
      <c r="A3" s="45">
        <v>1</v>
      </c>
      <c r="B3" s="46" t="s">
        <v>168</v>
      </c>
      <c r="C3" s="47"/>
    </row>
    <row r="4" spans="1:10" ht="15.75" thickBot="1" x14ac:dyDescent="0.3">
      <c r="A4" s="48">
        <v>2</v>
      </c>
      <c r="B4" s="49" t="s">
        <v>169</v>
      </c>
      <c r="C4" s="19"/>
      <c r="G4" s="208"/>
      <c r="H4" s="208"/>
      <c r="I4" s="208"/>
      <c r="J4" s="208"/>
    </row>
    <row r="5" spans="1:10" ht="15.75" thickBot="1" x14ac:dyDescent="0.3">
      <c r="A5" s="48">
        <v>3</v>
      </c>
      <c r="B5" s="49" t="s">
        <v>170</v>
      </c>
      <c r="C5" s="19"/>
      <c r="G5" s="208"/>
      <c r="H5" s="208"/>
      <c r="I5" s="208"/>
      <c r="J5" s="208"/>
    </row>
    <row r="6" spans="1:10" ht="15.75" thickBot="1" x14ac:dyDescent="0.3">
      <c r="A6" s="48">
        <v>4</v>
      </c>
      <c r="B6" s="49" t="s">
        <v>171</v>
      </c>
      <c r="C6" s="19"/>
    </row>
    <row r="7" spans="1:10" ht="15.75" thickBot="1" x14ac:dyDescent="0.3">
      <c r="A7" s="48">
        <v>5</v>
      </c>
      <c r="B7" s="49" t="s">
        <v>172</v>
      </c>
      <c r="C7" s="19"/>
    </row>
    <row r="9" spans="1:10" x14ac:dyDescent="0.25">
      <c r="A9" s="207" t="s">
        <v>173</v>
      </c>
      <c r="B9" s="207"/>
      <c r="C9" s="207"/>
    </row>
    <row r="10" spans="1:10" ht="15.75" thickBot="1" x14ac:dyDescent="0.3"/>
    <row r="11" spans="1:10" ht="15.75" thickBot="1" x14ac:dyDescent="0.3">
      <c r="A11" s="45">
        <v>1</v>
      </c>
      <c r="B11" s="47" t="s">
        <v>174</v>
      </c>
      <c r="C11" s="47" t="s">
        <v>175</v>
      </c>
    </row>
    <row r="12" spans="1:10" ht="15.75" thickBot="1" x14ac:dyDescent="0.3">
      <c r="A12" s="50" t="s">
        <v>28</v>
      </c>
      <c r="B12" s="49" t="s">
        <v>176</v>
      </c>
      <c r="C12" s="68"/>
    </row>
    <row r="13" spans="1:10" ht="15.75" thickBot="1" x14ac:dyDescent="0.3">
      <c r="A13" s="50" t="s">
        <v>30</v>
      </c>
      <c r="B13" s="49" t="s">
        <v>177</v>
      </c>
      <c r="C13" s="68"/>
      <c r="D13" s="118"/>
      <c r="E13" s="119"/>
      <c r="F13" s="119"/>
    </row>
    <row r="14" spans="1:10" ht="15.75" thickBot="1" x14ac:dyDescent="0.3">
      <c r="A14" s="50" t="s">
        <v>178</v>
      </c>
      <c r="B14" s="49" t="s">
        <v>179</v>
      </c>
      <c r="C14" s="68"/>
      <c r="D14" s="118"/>
      <c r="E14" s="119"/>
      <c r="F14" s="119"/>
    </row>
    <row r="15" spans="1:10" ht="15.75" thickBot="1" x14ac:dyDescent="0.3">
      <c r="A15" s="50" t="s">
        <v>180</v>
      </c>
      <c r="B15" s="49" t="s">
        <v>181</v>
      </c>
      <c r="C15" s="68"/>
      <c r="D15" s="118"/>
      <c r="E15" s="119"/>
      <c r="F15" s="119"/>
    </row>
    <row r="16" spans="1:10" ht="15.75" thickBot="1" x14ac:dyDescent="0.3">
      <c r="A16" s="50" t="s">
        <v>182</v>
      </c>
      <c r="B16" s="49" t="s">
        <v>183</v>
      </c>
      <c r="C16" s="68"/>
      <c r="D16" s="118"/>
      <c r="E16" s="119"/>
      <c r="F16" s="119"/>
    </row>
    <row r="17" spans="1:6" ht="15.75" thickBot="1" x14ac:dyDescent="0.3">
      <c r="A17" s="50"/>
      <c r="B17" s="49"/>
      <c r="C17" s="68"/>
    </row>
    <row r="18" spans="1:6" ht="15.75" thickBot="1" x14ac:dyDescent="0.3">
      <c r="A18" s="50" t="s">
        <v>184</v>
      </c>
      <c r="B18" s="49" t="s">
        <v>185</v>
      </c>
      <c r="C18" s="68"/>
    </row>
    <row r="19" spans="1:6" ht="15.75" thickBot="1" x14ac:dyDescent="0.3">
      <c r="A19" s="205" t="s">
        <v>6</v>
      </c>
      <c r="B19" s="206"/>
      <c r="C19" s="68">
        <v>0</v>
      </c>
    </row>
    <row r="21" spans="1:6" x14ac:dyDescent="0.25">
      <c r="A21" s="207" t="s">
        <v>186</v>
      </c>
      <c r="B21" s="207"/>
      <c r="C21" s="207"/>
    </row>
    <row r="22" spans="1:6" x14ac:dyDescent="0.25">
      <c r="A22" s="51"/>
    </row>
    <row r="23" spans="1:6" x14ac:dyDescent="0.25">
      <c r="A23" s="209" t="s">
        <v>187</v>
      </c>
      <c r="B23" s="209"/>
      <c r="C23" s="209"/>
    </row>
    <row r="24" spans="1:6" ht="15.75" thickBot="1" x14ac:dyDescent="0.3"/>
    <row r="25" spans="1:6" ht="26.25" thickBot="1" x14ac:dyDescent="0.3">
      <c r="A25" s="45" t="s">
        <v>188</v>
      </c>
      <c r="B25" s="47" t="s">
        <v>189</v>
      </c>
      <c r="C25" s="47" t="s">
        <v>175</v>
      </c>
    </row>
    <row r="26" spans="1:6" ht="15.75" thickBot="1" x14ac:dyDescent="0.3">
      <c r="A26" s="50" t="s">
        <v>28</v>
      </c>
      <c r="B26" s="49" t="s">
        <v>190</v>
      </c>
      <c r="C26" s="68"/>
      <c r="D26" s="118"/>
      <c r="E26" s="119"/>
      <c r="F26" s="119"/>
    </row>
    <row r="27" spans="1:6" ht="15.75" thickBot="1" x14ac:dyDescent="0.3">
      <c r="A27" s="50" t="s">
        <v>30</v>
      </c>
      <c r="B27" s="49" t="s">
        <v>191</v>
      </c>
      <c r="C27" s="68"/>
      <c r="D27" s="118"/>
      <c r="E27" s="119"/>
      <c r="F27" s="119"/>
    </row>
    <row r="28" spans="1:6" ht="15.75" thickBot="1" x14ac:dyDescent="0.3">
      <c r="A28" s="205" t="s">
        <v>6</v>
      </c>
      <c r="B28" s="206"/>
      <c r="C28" s="68">
        <v>0</v>
      </c>
    </row>
    <row r="31" spans="1:6" ht="22.5" customHeight="1" x14ac:dyDescent="0.25">
      <c r="A31" s="210" t="s">
        <v>192</v>
      </c>
      <c r="B31" s="210"/>
      <c r="C31" s="210"/>
      <c r="D31" s="210"/>
    </row>
    <row r="32" spans="1:6" ht="15.75" thickBot="1" x14ac:dyDescent="0.3"/>
    <row r="33" spans="1:6" ht="15.75" thickBot="1" x14ac:dyDescent="0.3">
      <c r="A33" s="45" t="s">
        <v>193</v>
      </c>
      <c r="B33" s="47" t="s">
        <v>194</v>
      </c>
      <c r="C33" s="47" t="s">
        <v>195</v>
      </c>
      <c r="D33" s="47" t="s">
        <v>175</v>
      </c>
      <c r="E33" s="59"/>
    </row>
    <row r="34" spans="1:6" ht="15.75" thickBot="1" x14ac:dyDescent="0.3">
      <c r="A34" s="50" t="s">
        <v>28</v>
      </c>
      <c r="B34" s="49" t="s">
        <v>196</v>
      </c>
      <c r="C34" s="52">
        <v>0.2</v>
      </c>
      <c r="D34" s="68"/>
      <c r="E34" s="59"/>
    </row>
    <row r="35" spans="1:6" ht="15.75" thickBot="1" x14ac:dyDescent="0.3">
      <c r="A35" s="50" t="s">
        <v>30</v>
      </c>
      <c r="B35" s="49" t="s">
        <v>197</v>
      </c>
      <c r="C35" s="52">
        <v>2.5000000000000001E-2</v>
      </c>
      <c r="D35" s="68"/>
      <c r="E35" s="59"/>
    </row>
    <row r="36" spans="1:6" ht="15.75" thickBot="1" x14ac:dyDescent="0.3">
      <c r="A36" s="50" t="s">
        <v>178</v>
      </c>
      <c r="B36" s="49" t="s">
        <v>198</v>
      </c>
      <c r="C36" s="53"/>
      <c r="D36" s="68"/>
      <c r="E36" s="119"/>
    </row>
    <row r="37" spans="1:6" ht="15.75" thickBot="1" x14ac:dyDescent="0.3">
      <c r="A37" s="50" t="s">
        <v>180</v>
      </c>
      <c r="B37" s="49" t="s">
        <v>199</v>
      </c>
      <c r="C37" s="52">
        <v>1.4999999999999999E-2</v>
      </c>
      <c r="D37" s="68"/>
      <c r="E37" s="59"/>
    </row>
    <row r="38" spans="1:6" ht="15.75" thickBot="1" x14ac:dyDescent="0.3">
      <c r="A38" s="50" t="s">
        <v>182</v>
      </c>
      <c r="B38" s="49" t="s">
        <v>200</v>
      </c>
      <c r="C38" s="52">
        <v>0.01</v>
      </c>
      <c r="D38" s="68"/>
      <c r="E38" s="59"/>
    </row>
    <row r="39" spans="1:6" ht="15.75" thickBot="1" x14ac:dyDescent="0.3">
      <c r="A39" s="50" t="s">
        <v>201</v>
      </c>
      <c r="B39" s="49" t="s">
        <v>202</v>
      </c>
      <c r="C39" s="52">
        <v>6.0000000000000001E-3</v>
      </c>
      <c r="D39" s="68"/>
      <c r="E39" s="59"/>
    </row>
    <row r="40" spans="1:6" ht="15.75" thickBot="1" x14ac:dyDescent="0.3">
      <c r="A40" s="50" t="s">
        <v>184</v>
      </c>
      <c r="B40" s="49" t="s">
        <v>203</v>
      </c>
      <c r="C40" s="52">
        <v>2E-3</v>
      </c>
      <c r="D40" s="68"/>
      <c r="E40" s="59"/>
    </row>
    <row r="41" spans="1:6" ht="15.75" thickBot="1" x14ac:dyDescent="0.3">
      <c r="A41" s="50" t="s">
        <v>204</v>
      </c>
      <c r="B41" s="49" t="s">
        <v>205</v>
      </c>
      <c r="C41" s="52">
        <v>0.08</v>
      </c>
      <c r="D41" s="68"/>
      <c r="E41" s="59"/>
    </row>
    <row r="42" spans="1:6" ht="15.75" thickBot="1" x14ac:dyDescent="0.3">
      <c r="A42" s="205" t="s">
        <v>128</v>
      </c>
      <c r="B42" s="206"/>
      <c r="C42" s="19"/>
      <c r="D42" s="68">
        <v>0</v>
      </c>
      <c r="E42" s="59"/>
    </row>
    <row r="45" spans="1:6" x14ac:dyDescent="0.25">
      <c r="A45" s="209" t="s">
        <v>206</v>
      </c>
      <c r="B45" s="209"/>
      <c r="C45" s="209"/>
    </row>
    <row r="46" spans="1:6" ht="15.75" thickBot="1" x14ac:dyDescent="0.3"/>
    <row r="47" spans="1:6" ht="15.75" thickBot="1" x14ac:dyDescent="0.3">
      <c r="A47" s="45" t="s">
        <v>207</v>
      </c>
      <c r="B47" s="47" t="s">
        <v>208</v>
      </c>
      <c r="C47" s="47" t="s">
        <v>175</v>
      </c>
    </row>
    <row r="48" spans="1:6" ht="15.75" thickBot="1" x14ac:dyDescent="0.3">
      <c r="A48" s="50" t="s">
        <v>28</v>
      </c>
      <c r="B48" s="49" t="s">
        <v>154</v>
      </c>
      <c r="C48" s="68"/>
      <c r="D48" s="118"/>
      <c r="E48" s="119"/>
      <c r="F48" s="119"/>
    </row>
    <row r="49" spans="1:5" ht="15.75" thickBot="1" x14ac:dyDescent="0.3">
      <c r="A49" s="50" t="s">
        <v>30</v>
      </c>
      <c r="B49" s="49" t="s">
        <v>209</v>
      </c>
      <c r="C49" s="68"/>
      <c r="D49" s="211"/>
      <c r="E49" s="212"/>
    </row>
    <row r="50" spans="1:5" ht="15.75" thickBot="1" x14ac:dyDescent="0.3">
      <c r="A50" s="50" t="s">
        <v>178</v>
      </c>
      <c r="B50" s="49" t="s">
        <v>210</v>
      </c>
      <c r="C50" s="68"/>
    </row>
    <row r="51" spans="1:5" ht="15.75" thickBot="1" x14ac:dyDescent="0.3">
      <c r="A51" s="50" t="s">
        <v>180</v>
      </c>
      <c r="B51" s="49" t="s">
        <v>185</v>
      </c>
      <c r="C51" s="68"/>
    </row>
    <row r="52" spans="1:5" ht="15.75" thickBot="1" x14ac:dyDescent="0.3">
      <c r="A52" s="205" t="s">
        <v>6</v>
      </c>
      <c r="B52" s="206"/>
      <c r="C52" s="68">
        <v>0</v>
      </c>
    </row>
    <row r="54" spans="1:5" x14ac:dyDescent="0.25">
      <c r="A54" s="209" t="s">
        <v>211</v>
      </c>
      <c r="B54" s="209"/>
      <c r="C54" s="209"/>
    </row>
    <row r="55" spans="1:5" ht="15.75" thickBot="1" x14ac:dyDescent="0.3"/>
    <row r="56" spans="1:5" ht="26.25" thickBot="1" x14ac:dyDescent="0.3">
      <c r="A56" s="45">
        <v>2</v>
      </c>
      <c r="B56" s="47" t="s">
        <v>212</v>
      </c>
      <c r="C56" s="47" t="s">
        <v>175</v>
      </c>
    </row>
    <row r="57" spans="1:5" ht="26.25" thickBot="1" x14ac:dyDescent="0.3">
      <c r="A57" s="50" t="s">
        <v>188</v>
      </c>
      <c r="B57" s="49" t="s">
        <v>189</v>
      </c>
      <c r="C57" s="68"/>
    </row>
    <row r="58" spans="1:5" ht="15.75" thickBot="1" x14ac:dyDescent="0.3">
      <c r="A58" s="50" t="s">
        <v>193</v>
      </c>
      <c r="B58" s="49" t="s">
        <v>194</v>
      </c>
      <c r="C58" s="68"/>
    </row>
    <row r="59" spans="1:5" ht="15.75" thickBot="1" x14ac:dyDescent="0.3">
      <c r="A59" s="50" t="s">
        <v>207</v>
      </c>
      <c r="B59" s="49" t="s">
        <v>208</v>
      </c>
      <c r="C59" s="68"/>
    </row>
    <row r="60" spans="1:5" ht="15.75" thickBot="1" x14ac:dyDescent="0.3">
      <c r="A60" s="205" t="s">
        <v>6</v>
      </c>
      <c r="B60" s="206"/>
      <c r="C60" s="68">
        <v>0</v>
      </c>
    </row>
    <row r="61" spans="1:5" x14ac:dyDescent="0.25">
      <c r="A61" s="51"/>
    </row>
    <row r="63" spans="1:5" x14ac:dyDescent="0.25">
      <c r="A63" s="207" t="s">
        <v>213</v>
      </c>
      <c r="B63" s="207"/>
      <c r="C63" s="207"/>
    </row>
    <row r="64" spans="1:5" ht="15.75" thickBot="1" x14ac:dyDescent="0.3"/>
    <row r="65" spans="1:6" ht="15.75" thickBot="1" x14ac:dyDescent="0.3">
      <c r="A65" s="45">
        <v>3</v>
      </c>
      <c r="B65" s="47" t="s">
        <v>214</v>
      </c>
      <c r="C65" s="47" t="s">
        <v>175</v>
      </c>
    </row>
    <row r="66" spans="1:6" ht="15.75" thickBot="1" x14ac:dyDescent="0.3">
      <c r="A66" s="50" t="s">
        <v>28</v>
      </c>
      <c r="B66" s="54" t="s">
        <v>215</v>
      </c>
      <c r="C66" s="68"/>
      <c r="D66" s="55"/>
    </row>
    <row r="67" spans="1:6" ht="26.25" thickBot="1" x14ac:dyDescent="0.3">
      <c r="A67" s="50" t="s">
        <v>30</v>
      </c>
      <c r="B67" s="54" t="s">
        <v>216</v>
      </c>
      <c r="C67" s="68"/>
      <c r="D67" s="55"/>
    </row>
    <row r="68" spans="1:6" ht="26.25" thickBot="1" x14ac:dyDescent="0.3">
      <c r="A68" s="50" t="s">
        <v>178</v>
      </c>
      <c r="B68" s="54" t="s">
        <v>217</v>
      </c>
      <c r="C68" s="68"/>
      <c r="D68" s="55"/>
    </row>
    <row r="69" spans="1:6" ht="15.75" thickBot="1" x14ac:dyDescent="0.3">
      <c r="A69" s="50" t="s">
        <v>180</v>
      </c>
      <c r="B69" s="54" t="s">
        <v>218</v>
      </c>
      <c r="C69" s="68"/>
      <c r="D69" s="55"/>
    </row>
    <row r="70" spans="1:6" ht="26.25" thickBot="1" x14ac:dyDescent="0.3">
      <c r="A70" s="50" t="s">
        <v>182</v>
      </c>
      <c r="B70" s="54" t="s">
        <v>219</v>
      </c>
      <c r="C70" s="68"/>
      <c r="D70" s="211"/>
      <c r="E70" s="212"/>
      <c r="F70" s="212"/>
    </row>
    <row r="71" spans="1:6" ht="26.25" thickBot="1" x14ac:dyDescent="0.3">
      <c r="A71" s="50" t="s">
        <v>201</v>
      </c>
      <c r="B71" s="54" t="s">
        <v>220</v>
      </c>
      <c r="C71" s="68"/>
      <c r="D71" s="55"/>
    </row>
    <row r="72" spans="1:6" ht="15.75" thickBot="1" x14ac:dyDescent="0.3">
      <c r="A72" s="205" t="s">
        <v>6</v>
      </c>
      <c r="B72" s="206"/>
      <c r="C72" s="68">
        <v>0</v>
      </c>
    </row>
    <row r="75" spans="1:6" x14ac:dyDescent="0.25">
      <c r="A75" s="207" t="s">
        <v>221</v>
      </c>
      <c r="B75" s="207"/>
      <c r="C75" s="207"/>
    </row>
    <row r="78" spans="1:6" x14ac:dyDescent="0.25">
      <c r="A78" s="209" t="s">
        <v>222</v>
      </c>
      <c r="B78" s="209"/>
      <c r="C78" s="209"/>
    </row>
    <row r="79" spans="1:6" ht="15.75" thickBot="1" x14ac:dyDescent="0.3">
      <c r="A79" s="51"/>
    </row>
    <row r="80" spans="1:6" ht="15.75" thickBot="1" x14ac:dyDescent="0.3">
      <c r="A80" s="45" t="s">
        <v>223</v>
      </c>
      <c r="B80" s="47" t="s">
        <v>224</v>
      </c>
      <c r="C80" s="47" t="s">
        <v>175</v>
      </c>
    </row>
    <row r="81" spans="1:6" ht="15.75" thickBot="1" x14ac:dyDescent="0.3">
      <c r="A81" s="50" t="s">
        <v>28</v>
      </c>
      <c r="B81" s="49" t="s">
        <v>225</v>
      </c>
      <c r="C81" s="68"/>
      <c r="D81" s="55"/>
    </row>
    <row r="82" spans="1:6" ht="15.75" thickBot="1" x14ac:dyDescent="0.3">
      <c r="A82" s="50" t="s">
        <v>30</v>
      </c>
      <c r="B82" s="49" t="s">
        <v>224</v>
      </c>
      <c r="C82" s="68"/>
      <c r="D82" s="55"/>
    </row>
    <row r="83" spans="1:6" ht="15.75" thickBot="1" x14ac:dyDescent="0.3">
      <c r="A83" s="50" t="s">
        <v>178</v>
      </c>
      <c r="B83" s="49" t="s">
        <v>226</v>
      </c>
      <c r="C83" s="68"/>
      <c r="D83" s="55"/>
    </row>
    <row r="84" spans="1:6" ht="15.75" thickBot="1" x14ac:dyDescent="0.3">
      <c r="A84" s="50" t="s">
        <v>180</v>
      </c>
      <c r="B84" s="49" t="s">
        <v>227</v>
      </c>
      <c r="C84" s="68"/>
      <c r="D84" s="55"/>
    </row>
    <row r="85" spans="1:6" ht="15.75" thickBot="1" x14ac:dyDescent="0.3">
      <c r="A85" s="50" t="s">
        <v>182</v>
      </c>
      <c r="B85" s="49" t="s">
        <v>228</v>
      </c>
      <c r="C85" s="68"/>
      <c r="D85" s="118"/>
      <c r="E85" s="119"/>
      <c r="F85" s="119"/>
    </row>
    <row r="86" spans="1:6" ht="15.75" thickBot="1" x14ac:dyDescent="0.3">
      <c r="A86" s="50" t="s">
        <v>201</v>
      </c>
      <c r="B86" s="49" t="s">
        <v>185</v>
      </c>
      <c r="C86" s="68"/>
    </row>
    <row r="87" spans="1:6" ht="15.75" thickBot="1" x14ac:dyDescent="0.3">
      <c r="A87" s="205" t="s">
        <v>128</v>
      </c>
      <c r="B87" s="206"/>
      <c r="C87" s="68">
        <v>0</v>
      </c>
    </row>
    <row r="89" spans="1:6" x14ac:dyDescent="0.25">
      <c r="A89" s="209" t="s">
        <v>229</v>
      </c>
      <c r="B89" s="209"/>
      <c r="C89" s="209"/>
    </row>
    <row r="90" spans="1:6" ht="15.75" thickBot="1" x14ac:dyDescent="0.3">
      <c r="A90" s="51"/>
    </row>
    <row r="91" spans="1:6" ht="15.75" thickBot="1" x14ac:dyDescent="0.3">
      <c r="A91" s="45" t="s">
        <v>230</v>
      </c>
      <c r="B91" s="47" t="s">
        <v>231</v>
      </c>
      <c r="C91" s="47" t="s">
        <v>175</v>
      </c>
    </row>
    <row r="92" spans="1:6" ht="15.75" thickBot="1" x14ac:dyDescent="0.3">
      <c r="A92" s="50" t="s">
        <v>28</v>
      </c>
      <c r="B92" s="49" t="s">
        <v>232</v>
      </c>
      <c r="C92" s="68"/>
    </row>
    <row r="93" spans="1:6" ht="15.75" thickBot="1" x14ac:dyDescent="0.3">
      <c r="A93" s="205" t="s">
        <v>6</v>
      </c>
      <c r="B93" s="206"/>
      <c r="C93" s="68">
        <v>0</v>
      </c>
    </row>
    <row r="96" spans="1:6" x14ac:dyDescent="0.25">
      <c r="A96" s="209" t="s">
        <v>233</v>
      </c>
      <c r="B96" s="209"/>
      <c r="C96" s="209"/>
    </row>
    <row r="97" spans="1:3" ht="15.75" thickBot="1" x14ac:dyDescent="0.3">
      <c r="A97" s="51"/>
    </row>
    <row r="98" spans="1:3" ht="15.75" thickBot="1" x14ac:dyDescent="0.3">
      <c r="A98" s="45">
        <v>4</v>
      </c>
      <c r="B98" s="47" t="s">
        <v>234</v>
      </c>
      <c r="C98" s="47" t="s">
        <v>175</v>
      </c>
    </row>
    <row r="99" spans="1:3" ht="15.75" thickBot="1" x14ac:dyDescent="0.3">
      <c r="A99" s="50" t="s">
        <v>223</v>
      </c>
      <c r="B99" s="49" t="s">
        <v>224</v>
      </c>
      <c r="C99" s="68"/>
    </row>
    <row r="100" spans="1:3" ht="15.75" thickBot="1" x14ac:dyDescent="0.3">
      <c r="A100" s="50" t="s">
        <v>230</v>
      </c>
      <c r="B100" s="49" t="s">
        <v>231</v>
      </c>
      <c r="C100" s="68"/>
    </row>
    <row r="101" spans="1:3" ht="15.75" thickBot="1" x14ac:dyDescent="0.3">
      <c r="A101" s="205" t="s">
        <v>6</v>
      </c>
      <c r="B101" s="206"/>
      <c r="C101" s="68">
        <v>0</v>
      </c>
    </row>
    <row r="104" spans="1:3" x14ac:dyDescent="0.25">
      <c r="A104" s="207" t="s">
        <v>235</v>
      </c>
      <c r="B104" s="207"/>
      <c r="C104" s="207"/>
    </row>
    <row r="105" spans="1:3" ht="15.75" thickBot="1" x14ac:dyDescent="0.3"/>
    <row r="106" spans="1:3" ht="15.75" thickBot="1" x14ac:dyDescent="0.3">
      <c r="A106" s="45">
        <v>5</v>
      </c>
      <c r="B106" s="56" t="s">
        <v>236</v>
      </c>
      <c r="C106" s="47" t="s">
        <v>175</v>
      </c>
    </row>
    <row r="107" spans="1:3" ht="15.75" thickBot="1" x14ac:dyDescent="0.3">
      <c r="A107" s="50" t="s">
        <v>28</v>
      </c>
      <c r="B107" s="49" t="s">
        <v>237</v>
      </c>
      <c r="C107" s="68"/>
    </row>
    <row r="108" spans="1:3" ht="15.75" thickBot="1" x14ac:dyDescent="0.3">
      <c r="A108" s="50" t="s">
        <v>30</v>
      </c>
      <c r="B108" s="49" t="s">
        <v>238</v>
      </c>
      <c r="C108" s="68"/>
    </row>
    <row r="109" spans="1:3" ht="15.75" thickBot="1" x14ac:dyDescent="0.3">
      <c r="A109" s="50" t="s">
        <v>178</v>
      </c>
      <c r="B109" s="49" t="s">
        <v>239</v>
      </c>
      <c r="C109" s="68"/>
    </row>
    <row r="110" spans="1:3" ht="15.75" thickBot="1" x14ac:dyDescent="0.3">
      <c r="A110" s="50" t="s">
        <v>180</v>
      </c>
      <c r="B110" s="49" t="s">
        <v>185</v>
      </c>
      <c r="C110" s="68"/>
    </row>
    <row r="111" spans="1:3" ht="15.75" thickBot="1" x14ac:dyDescent="0.3">
      <c r="A111" s="205" t="s">
        <v>128</v>
      </c>
      <c r="B111" s="206"/>
      <c r="C111" s="68">
        <v>0</v>
      </c>
    </row>
    <row r="113" spans="1:5" x14ac:dyDescent="0.25">
      <c r="A113" s="207" t="s">
        <v>240</v>
      </c>
      <c r="B113" s="207"/>
      <c r="C113" s="207"/>
    </row>
    <row r="114" spans="1:5" ht="15.75" thickBot="1" x14ac:dyDescent="0.3"/>
    <row r="115" spans="1:5" ht="15.75" thickBot="1" x14ac:dyDescent="0.3">
      <c r="A115" s="45">
        <v>6</v>
      </c>
      <c r="B115" s="56" t="s">
        <v>241</v>
      </c>
      <c r="C115" s="47" t="s">
        <v>195</v>
      </c>
      <c r="D115" s="47" t="s">
        <v>175</v>
      </c>
      <c r="E115" s="59"/>
    </row>
    <row r="116" spans="1:5" ht="15.75" thickBot="1" x14ac:dyDescent="0.3">
      <c r="A116" s="50" t="s">
        <v>28</v>
      </c>
      <c r="B116" s="49" t="s">
        <v>242</v>
      </c>
      <c r="C116" s="19"/>
      <c r="D116" s="68"/>
      <c r="E116" s="59"/>
    </row>
    <row r="117" spans="1:5" ht="15.75" thickBot="1" x14ac:dyDescent="0.3">
      <c r="A117" s="50" t="s">
        <v>30</v>
      </c>
      <c r="B117" s="49" t="s">
        <v>243</v>
      </c>
      <c r="C117" s="19"/>
      <c r="D117" s="68"/>
      <c r="E117" s="59"/>
    </row>
    <row r="118" spans="1:5" ht="15.75" thickBot="1" x14ac:dyDescent="0.3">
      <c r="A118" s="50" t="s">
        <v>178</v>
      </c>
      <c r="B118" s="49" t="s">
        <v>244</v>
      </c>
      <c r="C118" s="19"/>
      <c r="D118" s="68"/>
      <c r="E118" s="59"/>
    </row>
    <row r="119" spans="1:5" ht="15.75" thickBot="1" x14ac:dyDescent="0.3">
      <c r="A119" s="50"/>
      <c r="B119" s="49" t="s">
        <v>245</v>
      </c>
      <c r="C119" s="19"/>
      <c r="D119" s="68"/>
      <c r="E119" s="59"/>
    </row>
    <row r="120" spans="1:5" ht="15.75" thickBot="1" x14ac:dyDescent="0.3">
      <c r="A120" s="50"/>
      <c r="B120" s="49" t="s">
        <v>246</v>
      </c>
      <c r="C120" s="19"/>
      <c r="D120" s="68"/>
      <c r="E120" s="59"/>
    </row>
    <row r="121" spans="1:5" ht="15.75" thickBot="1" x14ac:dyDescent="0.3">
      <c r="A121" s="50"/>
      <c r="B121" s="49" t="s">
        <v>247</v>
      </c>
      <c r="C121" s="19"/>
      <c r="D121" s="68"/>
      <c r="E121" s="59"/>
    </row>
    <row r="122" spans="1:5" ht="15.75" thickBot="1" x14ac:dyDescent="0.3">
      <c r="A122" s="205" t="s">
        <v>128</v>
      </c>
      <c r="B122" s="206"/>
      <c r="C122" s="19"/>
      <c r="D122" s="68">
        <v>0</v>
      </c>
      <c r="E122" s="59"/>
    </row>
    <row r="124" spans="1:5" x14ac:dyDescent="0.25">
      <c r="A124" s="207" t="s">
        <v>248</v>
      </c>
      <c r="B124" s="207"/>
      <c r="C124" s="207"/>
    </row>
    <row r="125" spans="1:5" ht="15.75" thickBot="1" x14ac:dyDescent="0.3"/>
    <row r="126" spans="1:5" ht="39" thickBot="1" x14ac:dyDescent="0.3">
      <c r="A126" s="45"/>
      <c r="B126" s="69" t="s">
        <v>261</v>
      </c>
      <c r="C126" s="70" t="s">
        <v>175</v>
      </c>
    </row>
    <row r="127" spans="1:5" ht="15.75" thickBot="1" x14ac:dyDescent="0.3">
      <c r="A127" s="48" t="s">
        <v>28</v>
      </c>
      <c r="B127" s="49" t="s">
        <v>173</v>
      </c>
      <c r="C127" s="71">
        <f>C19</f>
        <v>0</v>
      </c>
    </row>
    <row r="128" spans="1:5" ht="26.25" thickBot="1" x14ac:dyDescent="0.3">
      <c r="A128" s="48" t="s">
        <v>30</v>
      </c>
      <c r="B128" s="49" t="s">
        <v>186</v>
      </c>
      <c r="C128" s="71">
        <f>C60</f>
        <v>0</v>
      </c>
    </row>
    <row r="129" spans="1:54" ht="15.75" thickBot="1" x14ac:dyDescent="0.3">
      <c r="A129" s="48" t="s">
        <v>178</v>
      </c>
      <c r="B129" s="49" t="s">
        <v>213</v>
      </c>
      <c r="C129" s="71">
        <f>C72</f>
        <v>0</v>
      </c>
    </row>
    <row r="130" spans="1:54" ht="26.25" thickBot="1" x14ac:dyDescent="0.3">
      <c r="A130" s="48" t="s">
        <v>180</v>
      </c>
      <c r="B130" s="49" t="s">
        <v>221</v>
      </c>
      <c r="C130" s="71">
        <f>C101</f>
        <v>0</v>
      </c>
    </row>
    <row r="131" spans="1:54" ht="15.75" thickBot="1" x14ac:dyDescent="0.3">
      <c r="A131" s="48" t="s">
        <v>182</v>
      </c>
      <c r="B131" s="49" t="s">
        <v>235</v>
      </c>
      <c r="C131" s="71">
        <f>C111</f>
        <v>0</v>
      </c>
    </row>
    <row r="132" spans="1:54" ht="15.75" customHeight="1" thickBot="1" x14ac:dyDescent="0.3">
      <c r="A132" s="205" t="s">
        <v>249</v>
      </c>
      <c r="B132" s="206"/>
      <c r="C132" s="71">
        <f>SUM(C127:C131)</f>
        <v>0</v>
      </c>
    </row>
    <row r="133" spans="1:54" ht="15.75" thickBot="1" x14ac:dyDescent="0.3">
      <c r="A133" s="48" t="s">
        <v>201</v>
      </c>
      <c r="B133" s="49" t="s">
        <v>250</v>
      </c>
      <c r="C133" s="71">
        <f>D122</f>
        <v>0</v>
      </c>
    </row>
    <row r="134" spans="1:54" ht="15.75" customHeight="1" thickBot="1" x14ac:dyDescent="0.3">
      <c r="A134" s="205" t="s">
        <v>251</v>
      </c>
      <c r="B134" s="206"/>
      <c r="C134" s="71">
        <f>ROUNDUP(SUM(C132,C133),2)</f>
        <v>0</v>
      </c>
    </row>
    <row r="136" spans="1:54" ht="15.75" thickBot="1" x14ac:dyDescent="0.3"/>
    <row r="137" spans="1:54" ht="84.75" customHeight="1" thickBot="1" x14ac:dyDescent="0.3">
      <c r="B137" s="213" t="s">
        <v>282</v>
      </c>
      <c r="C137" s="214"/>
      <c r="D137" s="215"/>
      <c r="E137" s="120"/>
      <c r="F137" s="120"/>
      <c r="G137" s="120"/>
      <c r="H137" s="120"/>
      <c r="I137" s="120"/>
      <c r="J137" s="120"/>
      <c r="K137" s="120"/>
      <c r="L137" s="120"/>
      <c r="M137" s="120"/>
      <c r="N137" s="120"/>
      <c r="O137" s="120"/>
      <c r="P137" s="120"/>
      <c r="Q137" s="120"/>
      <c r="R137" s="120"/>
      <c r="S137" s="120"/>
      <c r="T137" s="120"/>
      <c r="U137" s="120"/>
      <c r="V137" s="120"/>
      <c r="W137" s="120"/>
      <c r="X137" s="120"/>
      <c r="Y137" s="120"/>
      <c r="Z137" s="120"/>
      <c r="AA137" s="120"/>
      <c r="AB137" s="120"/>
      <c r="AC137" s="120"/>
      <c r="AD137" s="120"/>
      <c r="AE137" s="120"/>
      <c r="AF137" s="120"/>
      <c r="AG137" s="120"/>
      <c r="AH137" s="120"/>
      <c r="AI137" s="120"/>
      <c r="AJ137" s="120"/>
      <c r="AK137" s="120"/>
      <c r="AL137" s="120"/>
      <c r="AM137" s="120"/>
      <c r="AN137" s="120"/>
      <c r="AO137" s="120"/>
      <c r="AP137" s="120"/>
      <c r="AQ137" s="120"/>
      <c r="AR137" s="120"/>
      <c r="AS137" s="120"/>
      <c r="AT137" s="120"/>
      <c r="AU137" s="120"/>
      <c r="AV137" s="120"/>
      <c r="AW137" s="120"/>
      <c r="AX137" s="120"/>
      <c r="AY137" s="120"/>
      <c r="AZ137" s="120"/>
      <c r="BA137" s="120"/>
      <c r="BB137" s="120"/>
    </row>
  </sheetData>
  <mergeCells count="31">
    <mergeCell ref="B137:D137"/>
    <mergeCell ref="A134:B134"/>
    <mergeCell ref="A132:B132"/>
    <mergeCell ref="A124:C124"/>
    <mergeCell ref="A122:B122"/>
    <mergeCell ref="A113:C113"/>
    <mergeCell ref="A87:B87"/>
    <mergeCell ref="D70:F70"/>
    <mergeCell ref="A72:B72"/>
    <mergeCell ref="A75:C75"/>
    <mergeCell ref="A111:B111"/>
    <mergeCell ref="A104:C104"/>
    <mergeCell ref="A101:B101"/>
    <mergeCell ref="A89:C89"/>
    <mergeCell ref="A93:B93"/>
    <mergeCell ref="A96:C96"/>
    <mergeCell ref="A63:C63"/>
    <mergeCell ref="D49:E49"/>
    <mergeCell ref="A52:B52"/>
    <mergeCell ref="A54:C54"/>
    <mergeCell ref="A78:C78"/>
    <mergeCell ref="A45:C45"/>
    <mergeCell ref="A23:C23"/>
    <mergeCell ref="A28:B28"/>
    <mergeCell ref="A31:D31"/>
    <mergeCell ref="A60:B60"/>
    <mergeCell ref="A19:B19"/>
    <mergeCell ref="A21:C21"/>
    <mergeCell ref="A9:C9"/>
    <mergeCell ref="G4:J5"/>
    <mergeCell ref="A42:B42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15" sqref="E15"/>
    </sheetView>
  </sheetViews>
  <sheetFormatPr defaultRowHeight="15" x14ac:dyDescent="0.25"/>
  <cols>
    <col min="1" max="1" width="54.85546875" customWidth="1"/>
    <col min="2" max="2" width="55" customWidth="1"/>
    <col min="3" max="3" width="22" customWidth="1"/>
    <col min="4" max="4" width="19.7109375" customWidth="1"/>
    <col min="5" max="5" width="18.42578125" customWidth="1"/>
  </cols>
  <sheetData>
    <row r="1" spans="1:5" ht="15.75" thickBot="1" x14ac:dyDescent="0.3">
      <c r="A1" s="225" t="s">
        <v>281</v>
      </c>
      <c r="B1" s="226"/>
      <c r="C1" s="226"/>
      <c r="D1" s="226"/>
      <c r="E1" s="227"/>
    </row>
    <row r="2" spans="1:5" ht="15.75" thickBot="1" x14ac:dyDescent="0.3">
      <c r="A2" s="228" t="s">
        <v>27</v>
      </c>
      <c r="B2" s="230" t="s">
        <v>141</v>
      </c>
      <c r="C2" s="37" t="s">
        <v>142</v>
      </c>
      <c r="D2" s="37" t="s">
        <v>142</v>
      </c>
      <c r="E2" s="37" t="s">
        <v>142</v>
      </c>
    </row>
    <row r="3" spans="1:5" ht="15.75" thickBot="1" x14ac:dyDescent="0.3">
      <c r="A3" s="229"/>
      <c r="B3" s="231"/>
      <c r="C3" s="37" t="s">
        <v>20</v>
      </c>
      <c r="D3" s="37" t="s">
        <v>265</v>
      </c>
      <c r="E3" s="37" t="s">
        <v>266</v>
      </c>
    </row>
    <row r="4" spans="1:5" ht="15.75" thickBot="1" x14ac:dyDescent="0.3">
      <c r="A4" s="44" t="s">
        <v>143</v>
      </c>
      <c r="B4" s="38" t="s">
        <v>144</v>
      </c>
      <c r="C4" s="39">
        <v>0</v>
      </c>
      <c r="D4" s="39">
        <v>0</v>
      </c>
      <c r="E4" s="39">
        <v>0</v>
      </c>
    </row>
    <row r="5" spans="1:5" ht="15.75" thickBot="1" x14ac:dyDescent="0.3">
      <c r="A5" s="44" t="s">
        <v>145</v>
      </c>
      <c r="B5" s="38" t="s">
        <v>144</v>
      </c>
      <c r="C5" s="39">
        <v>0</v>
      </c>
      <c r="D5" s="39">
        <v>0</v>
      </c>
      <c r="E5" s="39">
        <v>0</v>
      </c>
    </row>
    <row r="6" spans="1:5" ht="15.75" thickBot="1" x14ac:dyDescent="0.3">
      <c r="A6" s="44" t="s">
        <v>146</v>
      </c>
      <c r="B6" s="38" t="s">
        <v>144</v>
      </c>
      <c r="C6" s="39">
        <v>0</v>
      </c>
      <c r="D6" s="39">
        <v>0</v>
      </c>
      <c r="E6" s="39">
        <v>0</v>
      </c>
    </row>
    <row r="7" spans="1:5" ht="15.75" thickBot="1" x14ac:dyDescent="0.3">
      <c r="A7" s="44" t="s">
        <v>147</v>
      </c>
      <c r="B7" s="38" t="s">
        <v>144</v>
      </c>
      <c r="C7" s="39">
        <v>0</v>
      </c>
      <c r="D7" s="39">
        <v>0</v>
      </c>
      <c r="E7" s="39">
        <v>0</v>
      </c>
    </row>
    <row r="8" spans="1:5" ht="15.75" thickBot="1" x14ac:dyDescent="0.3">
      <c r="A8" s="44" t="s">
        <v>148</v>
      </c>
      <c r="B8" s="38" t="s">
        <v>144</v>
      </c>
      <c r="C8" s="39">
        <v>0</v>
      </c>
      <c r="D8" s="39">
        <v>0</v>
      </c>
      <c r="E8" s="39">
        <v>0</v>
      </c>
    </row>
    <row r="9" spans="1:5" ht="24.75" thickBot="1" x14ac:dyDescent="0.3">
      <c r="A9" s="44" t="s">
        <v>149</v>
      </c>
      <c r="B9" s="38" t="s">
        <v>144</v>
      </c>
      <c r="C9" s="39">
        <v>0</v>
      </c>
      <c r="D9" s="39">
        <v>0</v>
      </c>
      <c r="E9" s="39">
        <v>0</v>
      </c>
    </row>
    <row r="10" spans="1:5" ht="24.75" thickBot="1" x14ac:dyDescent="0.3">
      <c r="A10" s="44" t="s">
        <v>150</v>
      </c>
      <c r="B10" s="38" t="s">
        <v>144</v>
      </c>
      <c r="C10" s="39">
        <v>0</v>
      </c>
      <c r="D10" s="39">
        <v>0</v>
      </c>
      <c r="E10" s="39">
        <v>0</v>
      </c>
    </row>
    <row r="11" spans="1:5" ht="15.75" thickBot="1" x14ac:dyDescent="0.3">
      <c r="A11" s="44" t="s">
        <v>151</v>
      </c>
      <c r="B11" s="38" t="s">
        <v>144</v>
      </c>
      <c r="C11" s="39">
        <v>0</v>
      </c>
      <c r="D11" s="39">
        <v>0</v>
      </c>
      <c r="E11" s="39">
        <v>0</v>
      </c>
    </row>
    <row r="12" spans="1:5" ht="24.75" thickBot="1" x14ac:dyDescent="0.3">
      <c r="A12" s="44" t="s">
        <v>152</v>
      </c>
      <c r="B12" s="38" t="s">
        <v>144</v>
      </c>
      <c r="C12" s="39">
        <v>0</v>
      </c>
      <c r="D12" s="39">
        <v>0</v>
      </c>
      <c r="E12" s="39">
        <v>0</v>
      </c>
    </row>
    <row r="13" spans="1:5" ht="15.75" thickBot="1" x14ac:dyDescent="0.3">
      <c r="A13" s="44" t="s">
        <v>153</v>
      </c>
      <c r="B13" s="38" t="s">
        <v>144</v>
      </c>
      <c r="C13" s="39">
        <v>0</v>
      </c>
      <c r="D13" s="39">
        <v>0</v>
      </c>
      <c r="E13" s="39">
        <v>0</v>
      </c>
    </row>
    <row r="14" spans="1:5" ht="15.75" thickBot="1" x14ac:dyDescent="0.3">
      <c r="A14" s="44" t="s">
        <v>154</v>
      </c>
      <c r="B14" s="38" t="s">
        <v>144</v>
      </c>
      <c r="C14" s="39">
        <v>0</v>
      </c>
      <c r="D14" s="39">
        <v>0</v>
      </c>
      <c r="E14" s="39">
        <v>0</v>
      </c>
    </row>
    <row r="15" spans="1:5" ht="15.75" thickBot="1" x14ac:dyDescent="0.3">
      <c r="A15" s="42" t="s">
        <v>155</v>
      </c>
      <c r="B15" s="40" t="s">
        <v>156</v>
      </c>
      <c r="C15" s="41">
        <f>SUM(C4:C14)</f>
        <v>0</v>
      </c>
      <c r="D15" s="41">
        <f>SUM(D4:D14)</f>
        <v>0</v>
      </c>
      <c r="E15" s="41">
        <f>SUM(E4:E14)</f>
        <v>0</v>
      </c>
    </row>
    <row r="16" spans="1:5" ht="36.75" thickBot="1" x14ac:dyDescent="0.3">
      <c r="A16" s="44" t="s">
        <v>157</v>
      </c>
      <c r="B16" s="38" t="s">
        <v>304</v>
      </c>
      <c r="C16" s="41">
        <f>ROUNDUP(C15*5%,2)</f>
        <v>0</v>
      </c>
      <c r="D16" s="41">
        <f>ROUNDUP(D15*10%,2)</f>
        <v>0</v>
      </c>
      <c r="E16" s="41">
        <f>ROUNDUP(E15*5%,2)</f>
        <v>0</v>
      </c>
    </row>
    <row r="17" spans="1:5" ht="24.75" thickBot="1" x14ac:dyDescent="0.3">
      <c r="A17" s="44" t="s">
        <v>158</v>
      </c>
      <c r="B17" s="38" t="s">
        <v>303</v>
      </c>
      <c r="C17" s="41" t="s">
        <v>159</v>
      </c>
      <c r="D17" s="41">
        <f>ROUNDUP(D15*10%,2)</f>
        <v>0</v>
      </c>
      <c r="E17" s="41" t="s">
        <v>159</v>
      </c>
    </row>
    <row r="18" spans="1:5" ht="24.75" thickBot="1" x14ac:dyDescent="0.3">
      <c r="A18" s="44" t="s">
        <v>160</v>
      </c>
      <c r="B18" s="42" t="s">
        <v>161</v>
      </c>
      <c r="C18" s="41">
        <f>C15+C16</f>
        <v>0</v>
      </c>
      <c r="D18" s="41">
        <f>D15+D16+D17</f>
        <v>0</v>
      </c>
      <c r="E18" s="41">
        <f>E15+E16</f>
        <v>0</v>
      </c>
    </row>
    <row r="19" spans="1:5" ht="15.75" thickBot="1" x14ac:dyDescent="0.3">
      <c r="A19" s="42" t="s">
        <v>162</v>
      </c>
      <c r="B19" s="42" t="s">
        <v>163</v>
      </c>
      <c r="C19" s="43">
        <f>'IV-D CUSTO PESS MIN IETAP'!D27</f>
        <v>0</v>
      </c>
      <c r="D19" s="41">
        <f>'IV-D CUSTO PESS MIN HEGV'!D32</f>
        <v>0</v>
      </c>
      <c r="E19" s="41">
        <f>'IV-D CUSTO PESS MIN HTO LINDU'!D20</f>
        <v>0</v>
      </c>
    </row>
    <row r="20" spans="1:5" ht="15.75" thickBot="1" x14ac:dyDescent="0.3">
      <c r="A20" s="216" t="s">
        <v>164</v>
      </c>
      <c r="B20" s="217"/>
      <c r="C20" s="116">
        <f>C18+C19</f>
        <v>0</v>
      </c>
      <c r="D20" s="117">
        <f>D18+D19</f>
        <v>0</v>
      </c>
      <c r="E20" s="117">
        <f>E18+E19</f>
        <v>0</v>
      </c>
    </row>
    <row r="21" spans="1:5" ht="15.75" thickBot="1" x14ac:dyDescent="0.3">
      <c r="A21" s="216" t="s">
        <v>165</v>
      </c>
      <c r="B21" s="218"/>
      <c r="C21" s="219">
        <f>C20+D20+E20</f>
        <v>0</v>
      </c>
      <c r="D21" s="220"/>
      <c r="E21" s="221"/>
    </row>
    <row r="22" spans="1:5" ht="15.75" thickBot="1" x14ac:dyDescent="0.3">
      <c r="A22" s="216" t="s">
        <v>166</v>
      </c>
      <c r="B22" s="217"/>
      <c r="C22" s="116">
        <f>C20*12</f>
        <v>0</v>
      </c>
      <c r="D22" s="117">
        <f>D20*12</f>
        <v>0</v>
      </c>
      <c r="E22" s="117">
        <f t="shared" ref="E22" si="0">E20*12</f>
        <v>0</v>
      </c>
    </row>
    <row r="23" spans="1:5" ht="15.75" thickBot="1" x14ac:dyDescent="0.3">
      <c r="A23" s="216" t="s">
        <v>167</v>
      </c>
      <c r="B23" s="218"/>
      <c r="C23" s="222">
        <f>C21*12</f>
        <v>0</v>
      </c>
      <c r="D23" s="223"/>
      <c r="E23" s="224"/>
    </row>
  </sheetData>
  <mergeCells count="9">
    <mergeCell ref="A22:B22"/>
    <mergeCell ref="A23:B23"/>
    <mergeCell ref="C21:E21"/>
    <mergeCell ref="C23:E23"/>
    <mergeCell ref="A1:E1"/>
    <mergeCell ref="A2:A3"/>
    <mergeCell ref="B2:B3"/>
    <mergeCell ref="A20:B20"/>
    <mergeCell ref="A21:B2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workbookViewId="0">
      <selection sqref="A1:C1048576"/>
    </sheetView>
  </sheetViews>
  <sheetFormatPr defaultRowHeight="15" x14ac:dyDescent="0.25"/>
  <cols>
    <col min="1" max="1" width="64" customWidth="1"/>
    <col min="2" max="2" width="12.5703125" customWidth="1"/>
    <col min="3" max="3" width="36.5703125" customWidth="1"/>
  </cols>
  <sheetData>
    <row r="1" spans="1:3" ht="15.75" thickBot="1" x14ac:dyDescent="0.3">
      <c r="A1" s="15" t="s">
        <v>32</v>
      </c>
      <c r="B1" s="16" t="s">
        <v>33</v>
      </c>
      <c r="C1" s="17" t="s">
        <v>34</v>
      </c>
    </row>
    <row r="2" spans="1:3" ht="15.75" thickBot="1" x14ac:dyDescent="0.3">
      <c r="A2" s="18" t="s">
        <v>35</v>
      </c>
      <c r="B2" s="19" t="s">
        <v>36</v>
      </c>
      <c r="C2" s="20"/>
    </row>
    <row r="3" spans="1:3" ht="15.75" thickBot="1" x14ac:dyDescent="0.3">
      <c r="A3" s="18" t="s">
        <v>37</v>
      </c>
      <c r="B3" s="19" t="s">
        <v>38</v>
      </c>
      <c r="C3" s="20"/>
    </row>
    <row r="4" spans="1:3" ht="15.75" thickBot="1" x14ac:dyDescent="0.3">
      <c r="A4" s="18" t="s">
        <v>39</v>
      </c>
      <c r="B4" s="19" t="s">
        <v>40</v>
      </c>
      <c r="C4" s="20"/>
    </row>
    <row r="5" spans="1:3" ht="15.75" thickBot="1" x14ac:dyDescent="0.3">
      <c r="A5" s="18" t="s">
        <v>41</v>
      </c>
      <c r="B5" s="19" t="s">
        <v>42</v>
      </c>
      <c r="C5" s="20"/>
    </row>
    <row r="6" spans="1:3" ht="15.75" thickBot="1" x14ac:dyDescent="0.3">
      <c r="A6" s="18" t="s">
        <v>43</v>
      </c>
      <c r="B6" s="19" t="s">
        <v>44</v>
      </c>
      <c r="C6" s="20"/>
    </row>
    <row r="7" spans="1:3" ht="15.75" thickBot="1" x14ac:dyDescent="0.3">
      <c r="A7" s="18" t="s">
        <v>45</v>
      </c>
      <c r="B7" s="19" t="s">
        <v>46</v>
      </c>
      <c r="C7" s="20"/>
    </row>
    <row r="8" spans="1:3" ht="15.75" thickBot="1" x14ac:dyDescent="0.3">
      <c r="A8" s="18" t="s">
        <v>47</v>
      </c>
      <c r="B8" s="19" t="s">
        <v>48</v>
      </c>
      <c r="C8" s="20"/>
    </row>
    <row r="9" spans="1:3" ht="15.75" thickBot="1" x14ac:dyDescent="0.3">
      <c r="A9" s="18" t="s">
        <v>49</v>
      </c>
      <c r="B9" s="19" t="s">
        <v>50</v>
      </c>
      <c r="C9" s="20"/>
    </row>
    <row r="10" spans="1:3" ht="15.75" thickBot="1" x14ac:dyDescent="0.3">
      <c r="A10" s="18" t="s">
        <v>51</v>
      </c>
      <c r="B10" s="19" t="s">
        <v>36</v>
      </c>
      <c r="C10" s="20"/>
    </row>
    <row r="11" spans="1:3" ht="15.75" thickBot="1" x14ac:dyDescent="0.3">
      <c r="A11" s="18" t="s">
        <v>52</v>
      </c>
      <c r="B11" s="19" t="s">
        <v>42</v>
      </c>
      <c r="C11" s="20"/>
    </row>
    <row r="12" spans="1:3" ht="15.75" thickBot="1" x14ac:dyDescent="0.3">
      <c r="A12" s="18" t="s">
        <v>53</v>
      </c>
      <c r="B12" s="19" t="s">
        <v>42</v>
      </c>
      <c r="C12" s="20"/>
    </row>
    <row r="13" spans="1:3" ht="15.75" thickBot="1" x14ac:dyDescent="0.3">
      <c r="A13" s="18" t="s">
        <v>54</v>
      </c>
      <c r="B13" s="19" t="s">
        <v>55</v>
      </c>
      <c r="C13" s="20"/>
    </row>
    <row r="14" spans="1:3" ht="15.75" thickBot="1" x14ac:dyDescent="0.3">
      <c r="A14" s="18" t="s">
        <v>56</v>
      </c>
      <c r="B14" s="19" t="s">
        <v>55</v>
      </c>
      <c r="C14" s="20"/>
    </row>
    <row r="15" spans="1:3" ht="15.75" thickBot="1" x14ac:dyDescent="0.3">
      <c r="A15" s="18" t="s">
        <v>57</v>
      </c>
      <c r="B15" s="19" t="s">
        <v>55</v>
      </c>
      <c r="C15" s="20"/>
    </row>
    <row r="16" spans="1:3" ht="15.75" thickBot="1" x14ac:dyDescent="0.3">
      <c r="A16" s="18" t="s">
        <v>58</v>
      </c>
      <c r="B16" s="19" t="s">
        <v>59</v>
      </c>
      <c r="C16" s="20"/>
    </row>
    <row r="17" spans="1:3" ht="15.75" thickBot="1" x14ac:dyDescent="0.3">
      <c r="A17" s="18" t="s">
        <v>60</v>
      </c>
      <c r="B17" s="19" t="s">
        <v>61</v>
      </c>
      <c r="C17" s="20"/>
    </row>
    <row r="18" spans="1:3" ht="15.75" thickBot="1" x14ac:dyDescent="0.3">
      <c r="A18" s="18" t="s">
        <v>62</v>
      </c>
      <c r="B18" s="19" t="s">
        <v>61</v>
      </c>
      <c r="C18" s="20"/>
    </row>
    <row r="19" spans="1:3" ht="15.75" thickBot="1" x14ac:dyDescent="0.3">
      <c r="A19" s="18" t="s">
        <v>63</v>
      </c>
      <c r="B19" s="19" t="s">
        <v>64</v>
      </c>
      <c r="C19" s="20"/>
    </row>
    <row r="20" spans="1:3" ht="15.75" thickBot="1" x14ac:dyDescent="0.3">
      <c r="A20" s="18" t="s">
        <v>65</v>
      </c>
      <c r="B20" s="19" t="s">
        <v>64</v>
      </c>
      <c r="C20" s="20"/>
    </row>
    <row r="21" spans="1:3" ht="15.75" thickBot="1" x14ac:dyDescent="0.3">
      <c r="A21" s="18" t="s">
        <v>66</v>
      </c>
      <c r="B21" s="19" t="s">
        <v>61</v>
      </c>
      <c r="C21" s="20"/>
    </row>
    <row r="22" spans="1:3" ht="15.75" thickBot="1" x14ac:dyDescent="0.3">
      <c r="A22" s="18" t="s">
        <v>67</v>
      </c>
      <c r="B22" s="19" t="s">
        <v>68</v>
      </c>
      <c r="C22" s="20"/>
    </row>
    <row r="23" spans="1:3" ht="15.75" thickBot="1" x14ac:dyDescent="0.3">
      <c r="A23" s="18" t="s">
        <v>69</v>
      </c>
      <c r="B23" s="19" t="s">
        <v>68</v>
      </c>
      <c r="C23" s="20"/>
    </row>
    <row r="24" spans="1:3" ht="15.75" thickBot="1" x14ac:dyDescent="0.3">
      <c r="A24" s="18" t="s">
        <v>70</v>
      </c>
      <c r="B24" s="19" t="s">
        <v>68</v>
      </c>
      <c r="C24" s="20"/>
    </row>
    <row r="25" spans="1:3" ht="15.75" thickBot="1" x14ac:dyDescent="0.3">
      <c r="A25" s="18" t="s">
        <v>71</v>
      </c>
      <c r="B25" s="19" t="s">
        <v>42</v>
      </c>
      <c r="C25" s="20"/>
    </row>
    <row r="26" spans="1:3" ht="15.75" thickBot="1" x14ac:dyDescent="0.3">
      <c r="A26" s="18" t="s">
        <v>72</v>
      </c>
      <c r="B26" s="19" t="s">
        <v>73</v>
      </c>
      <c r="C26" s="20"/>
    </row>
    <row r="27" spans="1:3" ht="15.75" thickBot="1" x14ac:dyDescent="0.3">
      <c r="A27" s="18" t="s">
        <v>74</v>
      </c>
      <c r="B27" s="19" t="s">
        <v>75</v>
      </c>
      <c r="C27" s="20"/>
    </row>
    <row r="28" spans="1:3" ht="26.25" thickBot="1" x14ac:dyDescent="0.3">
      <c r="A28" s="18" t="s">
        <v>76</v>
      </c>
      <c r="B28" s="19" t="s">
        <v>75</v>
      </c>
      <c r="C28" s="20"/>
    </row>
    <row r="29" spans="1:3" ht="15.75" thickBot="1" x14ac:dyDescent="0.3">
      <c r="A29" s="18" t="s">
        <v>77</v>
      </c>
      <c r="B29" s="19" t="s">
        <v>75</v>
      </c>
      <c r="C29" s="20"/>
    </row>
    <row r="30" spans="1:3" ht="15.75" thickBot="1" x14ac:dyDescent="0.3">
      <c r="A30" s="18" t="s">
        <v>78</v>
      </c>
      <c r="B30" s="19" t="s">
        <v>36</v>
      </c>
      <c r="C30" s="20"/>
    </row>
    <row r="31" spans="1:3" ht="15.75" thickBot="1" x14ac:dyDescent="0.3">
      <c r="A31" s="18" t="s">
        <v>79</v>
      </c>
      <c r="B31" s="19" t="s">
        <v>75</v>
      </c>
      <c r="C31" s="20"/>
    </row>
    <row r="32" spans="1:3" ht="26.25" thickBot="1" x14ac:dyDescent="0.3">
      <c r="A32" s="18" t="s">
        <v>80</v>
      </c>
      <c r="B32" s="19" t="s">
        <v>36</v>
      </c>
      <c r="C32" s="20"/>
    </row>
    <row r="33" spans="1:3" ht="26.25" thickBot="1" x14ac:dyDescent="0.3">
      <c r="A33" s="18" t="s">
        <v>81</v>
      </c>
      <c r="B33" s="19" t="s">
        <v>75</v>
      </c>
      <c r="C33" s="20"/>
    </row>
    <row r="34" spans="1:3" ht="15.75" thickBot="1" x14ac:dyDescent="0.3">
      <c r="A34" s="18" t="s">
        <v>82</v>
      </c>
      <c r="B34" s="19" t="s">
        <v>36</v>
      </c>
      <c r="C34" s="20"/>
    </row>
    <row r="35" spans="1:3" ht="26.25" thickBot="1" x14ac:dyDescent="0.3">
      <c r="A35" s="18" t="s">
        <v>83</v>
      </c>
      <c r="B35" s="19" t="s">
        <v>36</v>
      </c>
      <c r="C35" s="20"/>
    </row>
    <row r="36" spans="1:3" ht="15.75" thickBot="1" x14ac:dyDescent="0.3">
      <c r="A36" s="18" t="s">
        <v>84</v>
      </c>
      <c r="B36" s="19" t="s">
        <v>36</v>
      </c>
      <c r="C36" s="20"/>
    </row>
    <row r="37" spans="1:3" ht="39" thickBot="1" x14ac:dyDescent="0.3">
      <c r="A37" s="18" t="s">
        <v>85</v>
      </c>
      <c r="B37" s="19" t="s">
        <v>36</v>
      </c>
      <c r="C37" s="20"/>
    </row>
    <row r="38" spans="1:3" ht="26.25" thickBot="1" x14ac:dyDescent="0.3">
      <c r="A38" s="18" t="s">
        <v>86</v>
      </c>
      <c r="B38" s="19" t="s">
        <v>36</v>
      </c>
      <c r="C38" s="20"/>
    </row>
    <row r="39" spans="1:3" ht="39" thickBot="1" x14ac:dyDescent="0.3">
      <c r="A39" s="18" t="s">
        <v>87</v>
      </c>
      <c r="B39" s="19" t="s">
        <v>36</v>
      </c>
      <c r="C39" s="20"/>
    </row>
    <row r="40" spans="1:3" ht="51.75" thickBot="1" x14ac:dyDescent="0.3">
      <c r="A40" s="18" t="s">
        <v>88</v>
      </c>
      <c r="B40" s="19" t="s">
        <v>36</v>
      </c>
      <c r="C40" s="20"/>
    </row>
    <row r="41" spans="1:3" ht="15.75" thickBot="1" x14ac:dyDescent="0.3">
      <c r="A41" s="18" t="s">
        <v>89</v>
      </c>
      <c r="B41" s="19" t="s">
        <v>90</v>
      </c>
      <c r="C41" s="20"/>
    </row>
    <row r="42" spans="1:3" ht="15.75" thickBot="1" x14ac:dyDescent="0.3">
      <c r="A42" s="18" t="s">
        <v>91</v>
      </c>
      <c r="B42" s="19" t="s">
        <v>92</v>
      </c>
      <c r="C42" s="20"/>
    </row>
    <row r="43" spans="1:3" ht="15.75" thickBot="1" x14ac:dyDescent="0.3">
      <c r="A43" s="18" t="s">
        <v>93</v>
      </c>
      <c r="B43" s="19" t="s">
        <v>92</v>
      </c>
      <c r="C43" s="20"/>
    </row>
    <row r="44" spans="1:3" ht="15.75" thickBot="1" x14ac:dyDescent="0.3">
      <c r="A44" s="18" t="s">
        <v>94</v>
      </c>
      <c r="B44" s="19" t="s">
        <v>95</v>
      </c>
      <c r="C44" s="20"/>
    </row>
    <row r="45" spans="1:3" ht="15.75" thickBot="1" x14ac:dyDescent="0.3">
      <c r="A45" s="18" t="s">
        <v>96</v>
      </c>
      <c r="B45" s="19" t="s">
        <v>92</v>
      </c>
      <c r="C45" s="20"/>
    </row>
    <row r="46" spans="1:3" ht="15.75" thickBot="1" x14ac:dyDescent="0.3">
      <c r="A46" s="18" t="s">
        <v>97</v>
      </c>
      <c r="B46" s="19" t="s">
        <v>95</v>
      </c>
      <c r="C46" s="20"/>
    </row>
    <row r="47" spans="1:3" ht="15.75" thickBot="1" x14ac:dyDescent="0.3">
      <c r="A47" s="18" t="s">
        <v>98</v>
      </c>
      <c r="B47" s="19" t="s">
        <v>99</v>
      </c>
      <c r="C47" s="20"/>
    </row>
    <row r="48" spans="1:3" ht="15.75" thickBot="1" x14ac:dyDescent="0.3">
      <c r="A48" s="18" t="s">
        <v>100</v>
      </c>
      <c r="B48" s="19" t="s">
        <v>92</v>
      </c>
      <c r="C48" s="20"/>
    </row>
    <row r="49" spans="1:3" ht="26.25" thickBot="1" x14ac:dyDescent="0.3">
      <c r="A49" s="18" t="s">
        <v>101</v>
      </c>
      <c r="B49" s="19" t="s">
        <v>92</v>
      </c>
      <c r="C49" s="20"/>
    </row>
    <row r="50" spans="1:3" ht="15.75" thickBot="1" x14ac:dyDescent="0.3">
      <c r="A50" s="18" t="s">
        <v>102</v>
      </c>
      <c r="B50" s="19" t="s">
        <v>75</v>
      </c>
      <c r="C50" s="20"/>
    </row>
    <row r="51" spans="1:3" ht="15.75" thickBot="1" x14ac:dyDescent="0.3">
      <c r="A51" s="18" t="s">
        <v>103</v>
      </c>
      <c r="B51" s="19" t="s">
        <v>75</v>
      </c>
      <c r="C51" s="20"/>
    </row>
    <row r="52" spans="1:3" ht="26.25" thickBot="1" x14ac:dyDescent="0.3">
      <c r="A52" s="18" t="s">
        <v>104</v>
      </c>
      <c r="B52" s="19" t="s">
        <v>36</v>
      </c>
      <c r="C52" s="20"/>
    </row>
    <row r="53" spans="1:3" ht="26.25" thickBot="1" x14ac:dyDescent="0.3">
      <c r="A53" s="18" t="s">
        <v>105</v>
      </c>
      <c r="B53" s="19" t="s">
        <v>36</v>
      </c>
      <c r="C53" s="20"/>
    </row>
    <row r="54" spans="1:3" ht="26.25" thickBot="1" x14ac:dyDescent="0.3">
      <c r="A54" s="18" t="s">
        <v>106</v>
      </c>
      <c r="B54" s="19" t="s">
        <v>75</v>
      </c>
      <c r="C54" s="20"/>
    </row>
    <row r="55" spans="1:3" ht="15.75" thickBot="1" x14ac:dyDescent="0.3">
      <c r="A55" s="18" t="s">
        <v>107</v>
      </c>
      <c r="B55" s="19" t="s">
        <v>75</v>
      </c>
      <c r="C55" s="20"/>
    </row>
    <row r="56" spans="1:3" ht="15.75" thickBot="1" x14ac:dyDescent="0.3">
      <c r="A56" s="18" t="s">
        <v>108</v>
      </c>
      <c r="B56" s="19" t="s">
        <v>109</v>
      </c>
      <c r="C56" s="20"/>
    </row>
    <row r="57" spans="1:3" ht="15.75" thickBot="1" x14ac:dyDescent="0.3">
      <c r="A57" s="18" t="s">
        <v>110</v>
      </c>
      <c r="B57" s="19" t="s">
        <v>36</v>
      </c>
      <c r="C57" s="20"/>
    </row>
    <row r="58" spans="1:3" ht="15.75" thickBot="1" x14ac:dyDescent="0.3">
      <c r="A58" s="18" t="s">
        <v>111</v>
      </c>
      <c r="B58" s="19" t="s">
        <v>112</v>
      </c>
      <c r="C58" s="20"/>
    </row>
    <row r="59" spans="1:3" ht="26.25" thickBot="1" x14ac:dyDescent="0.3">
      <c r="A59" s="18" t="s">
        <v>113</v>
      </c>
      <c r="B59" s="19" t="s">
        <v>36</v>
      </c>
      <c r="C59" s="20"/>
    </row>
    <row r="60" spans="1:3" ht="15.75" thickBot="1" x14ac:dyDescent="0.3">
      <c r="A60" s="18" t="s">
        <v>114</v>
      </c>
      <c r="B60" s="19" t="s">
        <v>115</v>
      </c>
      <c r="C60" s="20"/>
    </row>
    <row r="61" spans="1:3" ht="26.25" thickBot="1" x14ac:dyDescent="0.3">
      <c r="A61" s="18" t="s">
        <v>116</v>
      </c>
      <c r="B61" s="19" t="s">
        <v>75</v>
      </c>
      <c r="C61" s="20"/>
    </row>
    <row r="62" spans="1:3" ht="26.25" thickBot="1" x14ac:dyDescent="0.3">
      <c r="A62" s="18" t="s">
        <v>117</v>
      </c>
      <c r="B62" s="19" t="s">
        <v>36</v>
      </c>
      <c r="C62" s="20"/>
    </row>
    <row r="63" spans="1:3" ht="39" thickBot="1" x14ac:dyDescent="0.3">
      <c r="A63" s="18" t="s">
        <v>118</v>
      </c>
      <c r="B63" s="19" t="s">
        <v>36</v>
      </c>
      <c r="C63" s="20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sqref="A1:C1048576"/>
    </sheetView>
  </sheetViews>
  <sheetFormatPr defaultRowHeight="15" x14ac:dyDescent="0.25"/>
  <cols>
    <col min="1" max="1" width="73" style="58" customWidth="1"/>
    <col min="2" max="2" width="27.5703125" style="58" customWidth="1"/>
    <col min="3" max="3" width="36.42578125" style="58" customWidth="1"/>
    <col min="4" max="16384" width="9.140625" style="58"/>
  </cols>
  <sheetData>
    <row r="1" spans="1:3" ht="15.75" thickBot="1" x14ac:dyDescent="0.3">
      <c r="A1" s="121" t="s">
        <v>32</v>
      </c>
      <c r="B1" s="122" t="s">
        <v>283</v>
      </c>
      <c r="C1" s="123" t="s">
        <v>284</v>
      </c>
    </row>
    <row r="2" spans="1:3" ht="39" thickBot="1" x14ac:dyDescent="0.3">
      <c r="A2" s="124" t="s">
        <v>285</v>
      </c>
      <c r="B2" s="125" t="s">
        <v>36</v>
      </c>
      <c r="C2" s="126"/>
    </row>
    <row r="3" spans="1:3" ht="39" thickBot="1" x14ac:dyDescent="0.3">
      <c r="A3" s="18" t="s">
        <v>286</v>
      </c>
      <c r="B3" s="19" t="s">
        <v>36</v>
      </c>
      <c r="C3" s="126"/>
    </row>
    <row r="4" spans="1:3" ht="26.25" thickBot="1" x14ac:dyDescent="0.3">
      <c r="A4" s="18" t="s">
        <v>287</v>
      </c>
      <c r="B4" s="19" t="s">
        <v>36</v>
      </c>
      <c r="C4" s="126"/>
    </row>
    <row r="5" spans="1:3" ht="39" thickBot="1" x14ac:dyDescent="0.3">
      <c r="A5" s="18" t="s">
        <v>288</v>
      </c>
      <c r="B5" s="19" t="s">
        <v>36</v>
      </c>
      <c r="C5" s="126"/>
    </row>
    <row r="6" spans="1:3" ht="39" thickBot="1" x14ac:dyDescent="0.3">
      <c r="A6" s="18" t="s">
        <v>289</v>
      </c>
      <c r="B6" s="19" t="s">
        <v>36</v>
      </c>
      <c r="C6" s="126"/>
    </row>
    <row r="7" spans="1:3" ht="26.25" thickBot="1" x14ac:dyDescent="0.3">
      <c r="A7" s="18" t="s">
        <v>290</v>
      </c>
      <c r="B7" s="19" t="s">
        <v>36</v>
      </c>
      <c r="C7" s="126"/>
    </row>
    <row r="8" spans="1:3" ht="39" thickBot="1" x14ac:dyDescent="0.3">
      <c r="A8" s="18" t="s">
        <v>291</v>
      </c>
      <c r="B8" s="19" t="s">
        <v>36</v>
      </c>
      <c r="C8" s="126"/>
    </row>
    <row r="9" spans="1:3" ht="26.25" thickBot="1" x14ac:dyDescent="0.3">
      <c r="A9" s="18" t="s">
        <v>292</v>
      </c>
      <c r="B9" s="19" t="s">
        <v>293</v>
      </c>
      <c r="C9" s="126"/>
    </row>
    <row r="10" spans="1:3" ht="26.25" thickBot="1" x14ac:dyDescent="0.3">
      <c r="A10" s="18" t="s">
        <v>294</v>
      </c>
      <c r="B10" s="19" t="s">
        <v>36</v>
      </c>
      <c r="C10" s="126"/>
    </row>
    <row r="11" spans="1:3" ht="39" thickBot="1" x14ac:dyDescent="0.3">
      <c r="A11" s="18" t="s">
        <v>295</v>
      </c>
      <c r="B11" s="19" t="s">
        <v>36</v>
      </c>
      <c r="C11" s="126"/>
    </row>
    <row r="12" spans="1:3" ht="39" thickBot="1" x14ac:dyDescent="0.3">
      <c r="A12" s="18" t="s">
        <v>296</v>
      </c>
      <c r="B12" s="19" t="s">
        <v>36</v>
      </c>
      <c r="C12" s="126"/>
    </row>
    <row r="13" spans="1:3" ht="26.25" thickBot="1" x14ac:dyDescent="0.3">
      <c r="A13" s="18" t="s">
        <v>297</v>
      </c>
      <c r="B13" s="19" t="s">
        <v>36</v>
      </c>
      <c r="C13" s="126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8"/>
  <sheetViews>
    <sheetView topLeftCell="A76" zoomScaleNormal="100" workbookViewId="0">
      <selection activeCell="C100" sqref="C100"/>
    </sheetView>
  </sheetViews>
  <sheetFormatPr defaultRowHeight="15" x14ac:dyDescent="0.25"/>
  <cols>
    <col min="1" max="1" width="20.28515625" style="58" customWidth="1"/>
    <col min="2" max="2" width="20.5703125" style="58" customWidth="1"/>
    <col min="3" max="3" width="18" style="58" customWidth="1"/>
    <col min="4" max="4" width="18.28515625" style="58" customWidth="1"/>
    <col min="5" max="16384" width="9.140625" style="58"/>
  </cols>
  <sheetData>
    <row r="1" spans="1:4" x14ac:dyDescent="0.25">
      <c r="A1" s="141" t="s">
        <v>20</v>
      </c>
      <c r="B1" s="141"/>
      <c r="C1" s="141"/>
      <c r="D1" s="141"/>
    </row>
    <row r="2" spans="1:4" ht="24" x14ac:dyDescent="0.25">
      <c r="A2" s="57" t="s">
        <v>23</v>
      </c>
      <c r="B2" s="74" t="s">
        <v>299</v>
      </c>
      <c r="C2" s="142" t="s">
        <v>252</v>
      </c>
      <c r="D2" s="142"/>
    </row>
    <row r="3" spans="1:4" ht="15" customHeight="1" x14ac:dyDescent="0.25">
      <c r="A3" s="6" t="s">
        <v>0</v>
      </c>
      <c r="B3" s="73" t="s">
        <v>24</v>
      </c>
      <c r="C3" s="86" t="s">
        <v>262</v>
      </c>
      <c r="D3" s="86" t="s">
        <v>22</v>
      </c>
    </row>
    <row r="4" spans="1:4" x14ac:dyDescent="0.25">
      <c r="A4" s="2" t="s">
        <v>1</v>
      </c>
      <c r="B4" s="62">
        <v>1486</v>
      </c>
      <c r="C4" s="75">
        <v>0</v>
      </c>
      <c r="D4" s="76">
        <f>B4*C4</f>
        <v>0</v>
      </c>
    </row>
    <row r="5" spans="1:4" x14ac:dyDescent="0.25">
      <c r="A5" s="2" t="s">
        <v>3</v>
      </c>
      <c r="B5" s="62">
        <v>2435</v>
      </c>
      <c r="C5" s="75">
        <v>0</v>
      </c>
      <c r="D5" s="76">
        <f t="shared" ref="D5:D7" si="0">B5*C5</f>
        <v>0</v>
      </c>
    </row>
    <row r="6" spans="1:4" x14ac:dyDescent="0.25">
      <c r="A6" s="2" t="s">
        <v>4</v>
      </c>
      <c r="B6" s="62">
        <v>1267</v>
      </c>
      <c r="C6" s="75">
        <v>0</v>
      </c>
      <c r="D6" s="76">
        <f t="shared" si="0"/>
        <v>0</v>
      </c>
    </row>
    <row r="7" spans="1:4" x14ac:dyDescent="0.25">
      <c r="A7" s="2" t="s">
        <v>19</v>
      </c>
      <c r="B7" s="62">
        <v>1219</v>
      </c>
      <c r="C7" s="75">
        <v>0</v>
      </c>
      <c r="D7" s="76">
        <f t="shared" si="0"/>
        <v>0</v>
      </c>
    </row>
    <row r="8" spans="1:4" x14ac:dyDescent="0.25">
      <c r="A8" s="4" t="s">
        <v>6</v>
      </c>
      <c r="B8" s="65">
        <f>SUM(B4:B7)</f>
        <v>6407</v>
      </c>
      <c r="C8" s="77" t="s">
        <v>129</v>
      </c>
      <c r="D8" s="78">
        <f>SUM(D4:D7)</f>
        <v>0</v>
      </c>
    </row>
    <row r="9" spans="1:4" ht="15" customHeight="1" x14ac:dyDescent="0.25">
      <c r="A9" s="6" t="s">
        <v>0</v>
      </c>
      <c r="B9" s="79" t="s">
        <v>7</v>
      </c>
      <c r="C9" s="86" t="s">
        <v>262</v>
      </c>
      <c r="D9" s="86" t="s">
        <v>22</v>
      </c>
    </row>
    <row r="10" spans="1:4" x14ac:dyDescent="0.25">
      <c r="A10" s="2" t="s">
        <v>1</v>
      </c>
      <c r="B10" s="62">
        <v>0</v>
      </c>
      <c r="C10" s="75">
        <v>0</v>
      </c>
      <c r="D10" s="76">
        <f>B10*C10</f>
        <v>0</v>
      </c>
    </row>
    <row r="11" spans="1:4" x14ac:dyDescent="0.25">
      <c r="A11" s="2" t="s">
        <v>3</v>
      </c>
      <c r="B11" s="62">
        <v>0</v>
      </c>
      <c r="C11" s="75">
        <v>0</v>
      </c>
      <c r="D11" s="76">
        <f t="shared" ref="D11:D13" si="1">B11*C11</f>
        <v>0</v>
      </c>
    </row>
    <row r="12" spans="1:4" x14ac:dyDescent="0.25">
      <c r="A12" s="2" t="s">
        <v>4</v>
      </c>
      <c r="B12" s="62">
        <v>0</v>
      </c>
      <c r="C12" s="75">
        <v>0</v>
      </c>
      <c r="D12" s="76">
        <f t="shared" si="1"/>
        <v>0</v>
      </c>
    </row>
    <row r="13" spans="1:4" x14ac:dyDescent="0.25">
      <c r="A13" s="2" t="s">
        <v>19</v>
      </c>
      <c r="B13" s="62">
        <v>0</v>
      </c>
      <c r="C13" s="75">
        <v>0</v>
      </c>
      <c r="D13" s="76">
        <f t="shared" si="1"/>
        <v>0</v>
      </c>
    </row>
    <row r="14" spans="1:4" x14ac:dyDescent="0.25">
      <c r="A14" s="4" t="s">
        <v>6</v>
      </c>
      <c r="B14" s="65">
        <f>SUM(B10:B13)</f>
        <v>0</v>
      </c>
      <c r="C14" s="80" t="s">
        <v>129</v>
      </c>
      <c r="D14" s="81">
        <f>SUM(D10:D13)</f>
        <v>0</v>
      </c>
    </row>
    <row r="15" spans="1:4" x14ac:dyDescent="0.25">
      <c r="A15" s="140" t="s">
        <v>8</v>
      </c>
      <c r="B15" s="140"/>
      <c r="C15" s="140"/>
      <c r="D15" s="140"/>
    </row>
    <row r="16" spans="1:4" x14ac:dyDescent="0.25">
      <c r="A16" s="82" t="s">
        <v>0</v>
      </c>
      <c r="B16" s="83" t="s">
        <v>18</v>
      </c>
      <c r="C16" s="86" t="s">
        <v>262</v>
      </c>
      <c r="D16" s="86" t="s">
        <v>22</v>
      </c>
    </row>
    <row r="17" spans="1:4" x14ac:dyDescent="0.25">
      <c r="A17" s="2" t="s">
        <v>1</v>
      </c>
      <c r="B17" s="62">
        <v>244</v>
      </c>
      <c r="C17" s="75">
        <v>0</v>
      </c>
      <c r="D17" s="76">
        <f>B17*C17</f>
        <v>0</v>
      </c>
    </row>
    <row r="18" spans="1:4" x14ac:dyDescent="0.25">
      <c r="A18" s="2" t="s">
        <v>2</v>
      </c>
      <c r="B18" s="62">
        <v>0</v>
      </c>
      <c r="C18" s="75">
        <v>0</v>
      </c>
      <c r="D18" s="76">
        <f t="shared" ref="D18:D22" si="2">B18*C18</f>
        <v>0</v>
      </c>
    </row>
    <row r="19" spans="1:4" x14ac:dyDescent="0.25">
      <c r="A19" s="2" t="s">
        <v>3</v>
      </c>
      <c r="B19" s="62">
        <v>169</v>
      </c>
      <c r="C19" s="75">
        <v>0</v>
      </c>
      <c r="D19" s="76">
        <f t="shared" si="2"/>
        <v>0</v>
      </c>
    </row>
    <row r="20" spans="1:4" x14ac:dyDescent="0.25">
      <c r="A20" s="2" t="s">
        <v>4</v>
      </c>
      <c r="B20" s="62">
        <v>204</v>
      </c>
      <c r="C20" s="75">
        <v>0</v>
      </c>
      <c r="D20" s="76">
        <f t="shared" si="2"/>
        <v>0</v>
      </c>
    </row>
    <row r="21" spans="1:4" x14ac:dyDescent="0.25">
      <c r="A21" s="2" t="s">
        <v>19</v>
      </c>
      <c r="B21" s="62">
        <v>163</v>
      </c>
      <c r="C21" s="75">
        <v>0</v>
      </c>
      <c r="D21" s="76">
        <f t="shared" si="2"/>
        <v>0</v>
      </c>
    </row>
    <row r="22" spans="1:4" x14ac:dyDescent="0.25">
      <c r="A22" s="2" t="s">
        <v>5</v>
      </c>
      <c r="B22" s="62">
        <v>239</v>
      </c>
      <c r="C22" s="75">
        <v>0</v>
      </c>
      <c r="D22" s="76">
        <f t="shared" si="2"/>
        <v>0</v>
      </c>
    </row>
    <row r="23" spans="1:4" x14ac:dyDescent="0.25">
      <c r="A23" s="7" t="s">
        <v>6</v>
      </c>
      <c r="B23" s="65">
        <f>SUM(B17:B22)</f>
        <v>1019</v>
      </c>
      <c r="C23" s="80" t="s">
        <v>129</v>
      </c>
      <c r="D23" s="84">
        <f>SUM(D17:D22)</f>
        <v>0</v>
      </c>
    </row>
    <row r="24" spans="1:4" x14ac:dyDescent="0.25">
      <c r="A24" s="3" t="s">
        <v>9</v>
      </c>
      <c r="B24" s="83" t="s">
        <v>18</v>
      </c>
      <c r="C24" s="86" t="s">
        <v>262</v>
      </c>
      <c r="D24" s="86" t="s">
        <v>22</v>
      </c>
    </row>
    <row r="25" spans="1:4" x14ac:dyDescent="0.25">
      <c r="A25" s="2" t="s">
        <v>1</v>
      </c>
      <c r="B25" s="62">
        <v>1427</v>
      </c>
      <c r="C25" s="75">
        <v>0</v>
      </c>
      <c r="D25" s="76">
        <f>B25*C25</f>
        <v>0</v>
      </c>
    </row>
    <row r="26" spans="1:4" x14ac:dyDescent="0.25">
      <c r="A26" s="2" t="s">
        <v>2</v>
      </c>
      <c r="B26" s="62">
        <v>0</v>
      </c>
      <c r="C26" s="75">
        <v>0</v>
      </c>
      <c r="D26" s="76">
        <f t="shared" ref="D26:D30" si="3">B26*C26</f>
        <v>0</v>
      </c>
    </row>
    <row r="27" spans="1:4" x14ac:dyDescent="0.25">
      <c r="A27" s="2" t="s">
        <v>3</v>
      </c>
      <c r="B27" s="62">
        <v>937</v>
      </c>
      <c r="C27" s="75">
        <v>0</v>
      </c>
      <c r="D27" s="76">
        <f t="shared" si="3"/>
        <v>0</v>
      </c>
    </row>
    <row r="28" spans="1:4" x14ac:dyDescent="0.25">
      <c r="A28" s="2" t="s">
        <v>4</v>
      </c>
      <c r="B28" s="62">
        <v>1328</v>
      </c>
      <c r="C28" s="75">
        <v>0</v>
      </c>
      <c r="D28" s="76">
        <f t="shared" si="3"/>
        <v>0</v>
      </c>
    </row>
    <row r="29" spans="1:4" x14ac:dyDescent="0.25">
      <c r="A29" s="2" t="s">
        <v>19</v>
      </c>
      <c r="B29" s="62">
        <v>883</v>
      </c>
      <c r="C29" s="75">
        <v>0</v>
      </c>
      <c r="D29" s="76">
        <f t="shared" si="3"/>
        <v>0</v>
      </c>
    </row>
    <row r="30" spans="1:4" x14ac:dyDescent="0.25">
      <c r="A30" s="2" t="s">
        <v>5</v>
      </c>
      <c r="B30" s="62">
        <v>1314</v>
      </c>
      <c r="C30" s="75">
        <v>0</v>
      </c>
      <c r="D30" s="76">
        <f t="shared" si="3"/>
        <v>0</v>
      </c>
    </row>
    <row r="31" spans="1:4" x14ac:dyDescent="0.25">
      <c r="A31" s="4" t="s">
        <v>6</v>
      </c>
      <c r="B31" s="65">
        <f>SUM(B25:B30)</f>
        <v>5889</v>
      </c>
      <c r="C31" s="80" t="s">
        <v>129</v>
      </c>
      <c r="D31" s="84">
        <f>SUM(D25:D30)</f>
        <v>0</v>
      </c>
    </row>
    <row r="32" spans="1:4" x14ac:dyDescent="0.25">
      <c r="A32" s="3" t="s">
        <v>10</v>
      </c>
      <c r="B32" s="83" t="s">
        <v>18</v>
      </c>
      <c r="C32" s="86" t="s">
        <v>262</v>
      </c>
      <c r="D32" s="86" t="s">
        <v>22</v>
      </c>
    </row>
    <row r="33" spans="1:4" x14ac:dyDescent="0.25">
      <c r="A33" s="2" t="s">
        <v>1</v>
      </c>
      <c r="B33" s="62">
        <v>59</v>
      </c>
      <c r="C33" s="75">
        <v>0</v>
      </c>
      <c r="D33" s="76">
        <f>B33*C33</f>
        <v>0</v>
      </c>
    </row>
    <row r="34" spans="1:4" x14ac:dyDescent="0.25">
      <c r="A34" s="2" t="s">
        <v>2</v>
      </c>
      <c r="B34" s="62">
        <v>0</v>
      </c>
      <c r="C34" s="75">
        <v>0</v>
      </c>
      <c r="D34" s="76">
        <f t="shared" ref="D34:D38" si="4">B34*C34</f>
        <v>0</v>
      </c>
    </row>
    <row r="35" spans="1:4" x14ac:dyDescent="0.25">
      <c r="A35" s="2" t="s">
        <v>3</v>
      </c>
      <c r="B35" s="62">
        <v>133</v>
      </c>
      <c r="C35" s="75">
        <v>0</v>
      </c>
      <c r="D35" s="76">
        <f t="shared" si="4"/>
        <v>0</v>
      </c>
    </row>
    <row r="36" spans="1:4" x14ac:dyDescent="0.25">
      <c r="A36" s="2" t="s">
        <v>4</v>
      </c>
      <c r="B36" s="62">
        <v>31</v>
      </c>
      <c r="C36" s="75">
        <v>0</v>
      </c>
      <c r="D36" s="76">
        <f t="shared" si="4"/>
        <v>0</v>
      </c>
    </row>
    <row r="37" spans="1:4" x14ac:dyDescent="0.25">
      <c r="A37" s="2" t="s">
        <v>19</v>
      </c>
      <c r="B37" s="62">
        <v>114</v>
      </c>
      <c r="C37" s="75">
        <v>0</v>
      </c>
      <c r="D37" s="76">
        <f t="shared" si="4"/>
        <v>0</v>
      </c>
    </row>
    <row r="38" spans="1:4" x14ac:dyDescent="0.25">
      <c r="A38" s="2" t="s">
        <v>5</v>
      </c>
      <c r="B38" s="62">
        <v>57</v>
      </c>
      <c r="C38" s="75">
        <v>0</v>
      </c>
      <c r="D38" s="76">
        <f t="shared" si="4"/>
        <v>0</v>
      </c>
    </row>
    <row r="39" spans="1:4" x14ac:dyDescent="0.25">
      <c r="A39" s="4" t="s">
        <v>6</v>
      </c>
      <c r="B39" s="65">
        <f>SUM(B33:B38)</f>
        <v>394</v>
      </c>
      <c r="C39" s="80" t="s">
        <v>129</v>
      </c>
      <c r="D39" s="84">
        <f>SUM(D33:D38)</f>
        <v>0</v>
      </c>
    </row>
    <row r="40" spans="1:4" x14ac:dyDescent="0.25">
      <c r="A40" s="5" t="s">
        <v>11</v>
      </c>
      <c r="B40" s="83" t="s">
        <v>18</v>
      </c>
      <c r="C40" s="86" t="s">
        <v>262</v>
      </c>
      <c r="D40" s="86" t="s">
        <v>22</v>
      </c>
    </row>
    <row r="41" spans="1:4" x14ac:dyDescent="0.25">
      <c r="A41" s="2" t="s">
        <v>1</v>
      </c>
      <c r="B41" s="62">
        <v>1</v>
      </c>
      <c r="C41" s="75">
        <v>0</v>
      </c>
      <c r="D41" s="76">
        <f>B41*C41</f>
        <v>0</v>
      </c>
    </row>
    <row r="42" spans="1:4" x14ac:dyDescent="0.25">
      <c r="A42" s="2" t="s">
        <v>2</v>
      </c>
      <c r="B42" s="62">
        <v>0</v>
      </c>
      <c r="C42" s="75">
        <v>0</v>
      </c>
      <c r="D42" s="76">
        <f t="shared" ref="D42:D46" si="5">B42*C42</f>
        <v>0</v>
      </c>
    </row>
    <row r="43" spans="1:4" x14ac:dyDescent="0.25">
      <c r="A43" s="2" t="s">
        <v>3</v>
      </c>
      <c r="B43" s="62">
        <v>0</v>
      </c>
      <c r="C43" s="75">
        <v>0</v>
      </c>
      <c r="D43" s="76">
        <f t="shared" si="5"/>
        <v>0</v>
      </c>
    </row>
    <row r="44" spans="1:4" x14ac:dyDescent="0.25">
      <c r="A44" s="2" t="s">
        <v>4</v>
      </c>
      <c r="B44" s="62">
        <v>2</v>
      </c>
      <c r="C44" s="75">
        <v>0</v>
      </c>
      <c r="D44" s="76">
        <f t="shared" si="5"/>
        <v>0</v>
      </c>
    </row>
    <row r="45" spans="1:4" x14ac:dyDescent="0.25">
      <c r="A45" s="2" t="s">
        <v>19</v>
      </c>
      <c r="B45" s="62">
        <v>1</v>
      </c>
      <c r="C45" s="75">
        <v>0</v>
      </c>
      <c r="D45" s="76">
        <f t="shared" si="5"/>
        <v>0</v>
      </c>
    </row>
    <row r="46" spans="1:4" x14ac:dyDescent="0.25">
      <c r="A46" s="2" t="s">
        <v>5</v>
      </c>
      <c r="B46" s="62">
        <v>2</v>
      </c>
      <c r="C46" s="75">
        <v>0</v>
      </c>
      <c r="D46" s="76">
        <f t="shared" si="5"/>
        <v>0</v>
      </c>
    </row>
    <row r="47" spans="1:4" x14ac:dyDescent="0.25">
      <c r="A47" s="4" t="s">
        <v>6</v>
      </c>
      <c r="B47" s="65">
        <f>SUM(B41:B46)</f>
        <v>6</v>
      </c>
      <c r="C47" s="80" t="s">
        <v>129</v>
      </c>
      <c r="D47" s="84">
        <f>SUM(D41:D46)</f>
        <v>0</v>
      </c>
    </row>
    <row r="48" spans="1:4" x14ac:dyDescent="0.25">
      <c r="A48" s="3" t="s">
        <v>12</v>
      </c>
      <c r="B48" s="83" t="s">
        <v>18</v>
      </c>
      <c r="C48" s="86" t="s">
        <v>262</v>
      </c>
      <c r="D48" s="86" t="s">
        <v>22</v>
      </c>
    </row>
    <row r="49" spans="1:4" x14ac:dyDescent="0.25">
      <c r="A49" s="2" t="s">
        <v>1</v>
      </c>
      <c r="B49" s="62">
        <v>279</v>
      </c>
      <c r="C49" s="75">
        <v>0</v>
      </c>
      <c r="D49" s="76">
        <f>B49*C49</f>
        <v>0</v>
      </c>
    </row>
    <row r="50" spans="1:4" x14ac:dyDescent="0.25">
      <c r="A50" s="2" t="s">
        <v>2</v>
      </c>
      <c r="B50" s="62">
        <v>1792</v>
      </c>
      <c r="C50" s="75">
        <v>0</v>
      </c>
      <c r="D50" s="76">
        <f t="shared" ref="D50:D54" si="6">B50*C50</f>
        <v>0</v>
      </c>
    </row>
    <row r="51" spans="1:4" x14ac:dyDescent="0.25">
      <c r="A51" s="2" t="s">
        <v>3</v>
      </c>
      <c r="B51" s="62">
        <v>112</v>
      </c>
      <c r="C51" s="75">
        <v>0</v>
      </c>
      <c r="D51" s="76">
        <f t="shared" si="6"/>
        <v>0</v>
      </c>
    </row>
    <row r="52" spans="1:4" x14ac:dyDescent="0.25">
      <c r="A52" s="2" t="s">
        <v>4</v>
      </c>
      <c r="B52" s="62">
        <v>402</v>
      </c>
      <c r="C52" s="75">
        <v>0</v>
      </c>
      <c r="D52" s="76">
        <f t="shared" si="6"/>
        <v>0</v>
      </c>
    </row>
    <row r="53" spans="1:4" x14ac:dyDescent="0.25">
      <c r="A53" s="2" t="s">
        <v>19</v>
      </c>
      <c r="B53" s="62">
        <v>191</v>
      </c>
      <c r="C53" s="75">
        <v>0</v>
      </c>
      <c r="D53" s="76">
        <f t="shared" si="6"/>
        <v>0</v>
      </c>
    </row>
    <row r="54" spans="1:4" x14ac:dyDescent="0.25">
      <c r="A54" s="2" t="s">
        <v>5</v>
      </c>
      <c r="B54" s="62">
        <v>418</v>
      </c>
      <c r="C54" s="75">
        <v>0</v>
      </c>
      <c r="D54" s="76">
        <f t="shared" si="6"/>
        <v>0</v>
      </c>
    </row>
    <row r="55" spans="1:4" x14ac:dyDescent="0.25">
      <c r="A55" s="4" t="s">
        <v>6</v>
      </c>
      <c r="B55" s="65">
        <f>SUM(B49:B54)</f>
        <v>3194</v>
      </c>
      <c r="C55" s="80" t="s">
        <v>129</v>
      </c>
      <c r="D55" s="84">
        <f>SUM(D49:D54)</f>
        <v>0</v>
      </c>
    </row>
    <row r="56" spans="1:4" x14ac:dyDescent="0.25">
      <c r="A56" s="5" t="s">
        <v>13</v>
      </c>
      <c r="B56" s="83" t="s">
        <v>18</v>
      </c>
      <c r="C56" s="86" t="s">
        <v>262</v>
      </c>
      <c r="D56" s="86" t="s">
        <v>22</v>
      </c>
    </row>
    <row r="57" spans="1:4" x14ac:dyDescent="0.25">
      <c r="A57" s="2" t="s">
        <v>1</v>
      </c>
      <c r="B57" s="62">
        <v>360</v>
      </c>
      <c r="C57" s="75">
        <v>0</v>
      </c>
      <c r="D57" s="76">
        <f>B57*C57</f>
        <v>0</v>
      </c>
    </row>
    <row r="58" spans="1:4" x14ac:dyDescent="0.25">
      <c r="A58" s="2" t="s">
        <v>2</v>
      </c>
      <c r="B58" s="62">
        <v>0</v>
      </c>
      <c r="C58" s="75">
        <v>0</v>
      </c>
      <c r="D58" s="76">
        <f t="shared" ref="D58:D62" si="7">B58*C58</f>
        <v>0</v>
      </c>
    </row>
    <row r="59" spans="1:4" x14ac:dyDescent="0.25">
      <c r="A59" s="2" t="s">
        <v>3</v>
      </c>
      <c r="B59" s="62">
        <v>317</v>
      </c>
      <c r="C59" s="75">
        <v>0</v>
      </c>
      <c r="D59" s="76">
        <f t="shared" si="7"/>
        <v>0</v>
      </c>
    </row>
    <row r="60" spans="1:4" x14ac:dyDescent="0.25">
      <c r="A60" s="2" t="s">
        <v>4</v>
      </c>
      <c r="B60" s="62">
        <v>374</v>
      </c>
      <c r="C60" s="75">
        <v>0</v>
      </c>
      <c r="D60" s="76">
        <f t="shared" si="7"/>
        <v>0</v>
      </c>
    </row>
    <row r="61" spans="1:4" x14ac:dyDescent="0.25">
      <c r="A61" s="2" t="s">
        <v>19</v>
      </c>
      <c r="B61" s="62">
        <v>293</v>
      </c>
      <c r="C61" s="75">
        <v>0</v>
      </c>
      <c r="D61" s="76">
        <f t="shared" si="7"/>
        <v>0</v>
      </c>
    </row>
    <row r="62" spans="1:4" x14ac:dyDescent="0.25">
      <c r="A62" s="2" t="s">
        <v>5</v>
      </c>
      <c r="B62" s="62">
        <v>307</v>
      </c>
      <c r="C62" s="75">
        <v>0</v>
      </c>
      <c r="D62" s="76">
        <f t="shared" si="7"/>
        <v>0</v>
      </c>
    </row>
    <row r="63" spans="1:4" x14ac:dyDescent="0.25">
      <c r="A63" s="4" t="s">
        <v>6</v>
      </c>
      <c r="B63" s="65">
        <f>SUM(B57:B62)</f>
        <v>1651</v>
      </c>
      <c r="C63" s="80" t="s">
        <v>129</v>
      </c>
      <c r="D63" s="84">
        <f>SUM(D57:D62)</f>
        <v>0</v>
      </c>
    </row>
    <row r="64" spans="1:4" x14ac:dyDescent="0.25">
      <c r="A64" s="5" t="s">
        <v>14</v>
      </c>
      <c r="B64" s="83" t="s">
        <v>18</v>
      </c>
      <c r="C64" s="86" t="s">
        <v>262</v>
      </c>
      <c r="D64" s="86" t="s">
        <v>22</v>
      </c>
    </row>
    <row r="65" spans="1:4" x14ac:dyDescent="0.25">
      <c r="A65" s="2" t="s">
        <v>1</v>
      </c>
      <c r="B65" s="62">
        <v>0</v>
      </c>
      <c r="C65" s="75">
        <v>0</v>
      </c>
      <c r="D65" s="76">
        <f>B65*C65</f>
        <v>0</v>
      </c>
    </row>
    <row r="66" spans="1:4" x14ac:dyDescent="0.25">
      <c r="A66" s="2" t="s">
        <v>2</v>
      </c>
      <c r="B66" s="62">
        <v>0</v>
      </c>
      <c r="C66" s="75">
        <v>0</v>
      </c>
      <c r="D66" s="76">
        <f t="shared" ref="D66:D70" si="8">B66*C66</f>
        <v>0</v>
      </c>
    </row>
    <row r="67" spans="1:4" x14ac:dyDescent="0.25">
      <c r="A67" s="2" t="s">
        <v>3</v>
      </c>
      <c r="B67" s="62">
        <v>0</v>
      </c>
      <c r="C67" s="75">
        <v>0</v>
      </c>
      <c r="D67" s="76">
        <f t="shared" si="8"/>
        <v>0</v>
      </c>
    </row>
    <row r="68" spans="1:4" x14ac:dyDescent="0.25">
      <c r="A68" s="2" t="s">
        <v>4</v>
      </c>
      <c r="B68" s="62">
        <v>2</v>
      </c>
      <c r="C68" s="75">
        <v>0</v>
      </c>
      <c r="D68" s="76">
        <f t="shared" si="8"/>
        <v>0</v>
      </c>
    </row>
    <row r="69" spans="1:4" x14ac:dyDescent="0.25">
      <c r="A69" s="2" t="s">
        <v>19</v>
      </c>
      <c r="B69" s="62">
        <v>4</v>
      </c>
      <c r="C69" s="75">
        <v>0</v>
      </c>
      <c r="D69" s="76">
        <f t="shared" si="8"/>
        <v>0</v>
      </c>
    </row>
    <row r="70" spans="1:4" x14ac:dyDescent="0.25">
      <c r="A70" s="2" t="s">
        <v>5</v>
      </c>
      <c r="B70" s="62">
        <v>0</v>
      </c>
      <c r="C70" s="75">
        <v>0</v>
      </c>
      <c r="D70" s="76">
        <f t="shared" si="8"/>
        <v>0</v>
      </c>
    </row>
    <row r="71" spans="1:4" x14ac:dyDescent="0.25">
      <c r="A71" s="4" t="s">
        <v>6</v>
      </c>
      <c r="B71" s="65">
        <f>SUM(B65:B70)</f>
        <v>6</v>
      </c>
      <c r="C71" s="80" t="s">
        <v>129</v>
      </c>
      <c r="D71" s="84">
        <f>SUM(D65:D70)</f>
        <v>0</v>
      </c>
    </row>
    <row r="72" spans="1:4" x14ac:dyDescent="0.25">
      <c r="A72" s="5" t="s">
        <v>15</v>
      </c>
      <c r="B72" s="83" t="s">
        <v>18</v>
      </c>
      <c r="C72" s="86" t="s">
        <v>262</v>
      </c>
      <c r="D72" s="86" t="s">
        <v>22</v>
      </c>
    </row>
    <row r="73" spans="1:4" x14ac:dyDescent="0.25">
      <c r="A73" s="2" t="s">
        <v>1</v>
      </c>
      <c r="B73" s="62">
        <v>112</v>
      </c>
      <c r="C73" s="75">
        <v>0</v>
      </c>
      <c r="D73" s="76">
        <f>B73*C73</f>
        <v>0</v>
      </c>
    </row>
    <row r="74" spans="1:4" x14ac:dyDescent="0.25">
      <c r="A74" s="2" t="s">
        <v>2</v>
      </c>
      <c r="B74" s="62">
        <v>0</v>
      </c>
      <c r="C74" s="75">
        <v>0</v>
      </c>
      <c r="D74" s="76">
        <f t="shared" ref="D74:D78" si="9">B74*C74</f>
        <v>0</v>
      </c>
    </row>
    <row r="75" spans="1:4" x14ac:dyDescent="0.25">
      <c r="A75" s="2" t="s">
        <v>3</v>
      </c>
      <c r="B75" s="62">
        <v>166</v>
      </c>
      <c r="C75" s="75">
        <v>0</v>
      </c>
      <c r="D75" s="76">
        <f t="shared" si="9"/>
        <v>0</v>
      </c>
    </row>
    <row r="76" spans="1:4" x14ac:dyDescent="0.25">
      <c r="A76" s="2" t="s">
        <v>4</v>
      </c>
      <c r="B76" s="62">
        <v>122</v>
      </c>
      <c r="C76" s="75">
        <v>0</v>
      </c>
      <c r="D76" s="76">
        <f t="shared" si="9"/>
        <v>0</v>
      </c>
    </row>
    <row r="77" spans="1:4" x14ac:dyDescent="0.25">
      <c r="A77" s="2" t="s">
        <v>19</v>
      </c>
      <c r="B77" s="62">
        <v>159</v>
      </c>
      <c r="C77" s="75">
        <v>0</v>
      </c>
      <c r="D77" s="76">
        <f t="shared" si="9"/>
        <v>0</v>
      </c>
    </row>
    <row r="78" spans="1:4" x14ac:dyDescent="0.25">
      <c r="A78" s="2" t="s">
        <v>5</v>
      </c>
      <c r="B78" s="62">
        <v>106</v>
      </c>
      <c r="C78" s="75">
        <v>0</v>
      </c>
      <c r="D78" s="76">
        <f t="shared" si="9"/>
        <v>0</v>
      </c>
    </row>
    <row r="79" spans="1:4" x14ac:dyDescent="0.25">
      <c r="A79" s="4" t="s">
        <v>6</v>
      </c>
      <c r="B79" s="65">
        <f>SUM(B73:B78)</f>
        <v>665</v>
      </c>
      <c r="C79" s="80" t="s">
        <v>129</v>
      </c>
      <c r="D79" s="84">
        <f>SUM(D73:D78)</f>
        <v>0</v>
      </c>
    </row>
    <row r="80" spans="1:4" x14ac:dyDescent="0.25">
      <c r="A80" s="3" t="s">
        <v>16</v>
      </c>
      <c r="B80" s="83" t="s">
        <v>18</v>
      </c>
      <c r="C80" s="86" t="s">
        <v>262</v>
      </c>
      <c r="D80" s="86" t="s">
        <v>22</v>
      </c>
    </row>
    <row r="81" spans="1:4" x14ac:dyDescent="0.25">
      <c r="A81" s="2" t="s">
        <v>1</v>
      </c>
      <c r="B81" s="62">
        <v>58</v>
      </c>
      <c r="C81" s="75">
        <v>0</v>
      </c>
      <c r="D81" s="76">
        <f>B81*C81</f>
        <v>0</v>
      </c>
    </row>
    <row r="82" spans="1:4" x14ac:dyDescent="0.25">
      <c r="A82" s="2" t="s">
        <v>2</v>
      </c>
      <c r="B82" s="62">
        <v>0</v>
      </c>
      <c r="C82" s="75">
        <v>0</v>
      </c>
      <c r="D82" s="76">
        <f t="shared" ref="D82:D86" si="10">B82*C82</f>
        <v>0</v>
      </c>
    </row>
    <row r="83" spans="1:4" x14ac:dyDescent="0.25">
      <c r="A83" s="2" t="s">
        <v>3</v>
      </c>
      <c r="B83" s="62">
        <v>52</v>
      </c>
      <c r="C83" s="75">
        <v>0</v>
      </c>
      <c r="D83" s="76">
        <f t="shared" si="10"/>
        <v>0</v>
      </c>
    </row>
    <row r="84" spans="1:4" x14ac:dyDescent="0.25">
      <c r="A84" s="2" t="s">
        <v>4</v>
      </c>
      <c r="B84" s="62">
        <v>56</v>
      </c>
      <c r="C84" s="75">
        <v>0</v>
      </c>
      <c r="D84" s="76">
        <f t="shared" si="10"/>
        <v>0</v>
      </c>
    </row>
    <row r="85" spans="1:4" x14ac:dyDescent="0.25">
      <c r="A85" s="2" t="s">
        <v>19</v>
      </c>
      <c r="B85" s="62">
        <v>54</v>
      </c>
      <c r="C85" s="75">
        <v>0</v>
      </c>
      <c r="D85" s="76">
        <f t="shared" si="10"/>
        <v>0</v>
      </c>
    </row>
    <row r="86" spans="1:4" x14ac:dyDescent="0.25">
      <c r="A86" s="2" t="s">
        <v>5</v>
      </c>
      <c r="B86" s="62">
        <v>40</v>
      </c>
      <c r="C86" s="75">
        <v>0</v>
      </c>
      <c r="D86" s="76">
        <f t="shared" si="10"/>
        <v>0</v>
      </c>
    </row>
    <row r="87" spans="1:4" x14ac:dyDescent="0.25">
      <c r="A87" s="4" t="s">
        <v>6</v>
      </c>
      <c r="B87" s="65">
        <f>SUM(B81:B86)</f>
        <v>260</v>
      </c>
      <c r="C87" s="80" t="s">
        <v>129</v>
      </c>
      <c r="D87" s="84">
        <f>SUM(D81:D86)</f>
        <v>0</v>
      </c>
    </row>
    <row r="88" spans="1:4" x14ac:dyDescent="0.25">
      <c r="A88" s="5" t="s">
        <v>17</v>
      </c>
      <c r="B88" s="83" t="s">
        <v>18</v>
      </c>
      <c r="C88" s="86" t="s">
        <v>262</v>
      </c>
      <c r="D88" s="86" t="s">
        <v>22</v>
      </c>
    </row>
    <row r="89" spans="1:4" x14ac:dyDescent="0.25">
      <c r="A89" s="2" t="s">
        <v>1</v>
      </c>
      <c r="B89" s="62">
        <v>0</v>
      </c>
      <c r="C89" s="75">
        <v>0</v>
      </c>
      <c r="D89" s="76">
        <f>B89*C89</f>
        <v>0</v>
      </c>
    </row>
    <row r="90" spans="1:4" x14ac:dyDescent="0.25">
      <c r="A90" s="2" t="s">
        <v>2</v>
      </c>
      <c r="B90" s="62">
        <v>0</v>
      </c>
      <c r="C90" s="75">
        <v>0</v>
      </c>
      <c r="D90" s="76">
        <f t="shared" ref="D90:D94" si="11">B90*C90</f>
        <v>0</v>
      </c>
    </row>
    <row r="91" spans="1:4" x14ac:dyDescent="0.25">
      <c r="A91" s="2" t="s">
        <v>3</v>
      </c>
      <c r="B91" s="62">
        <v>0</v>
      </c>
      <c r="C91" s="75">
        <v>0</v>
      </c>
      <c r="D91" s="76">
        <f t="shared" si="11"/>
        <v>0</v>
      </c>
    </row>
    <row r="92" spans="1:4" x14ac:dyDescent="0.25">
      <c r="A92" s="2" t="s">
        <v>4</v>
      </c>
      <c r="B92" s="62">
        <v>0</v>
      </c>
      <c r="C92" s="75">
        <v>0</v>
      </c>
      <c r="D92" s="76">
        <f t="shared" si="11"/>
        <v>0</v>
      </c>
    </row>
    <row r="93" spans="1:4" x14ac:dyDescent="0.25">
      <c r="A93" s="2" t="s">
        <v>19</v>
      </c>
      <c r="B93" s="62">
        <v>0</v>
      </c>
      <c r="C93" s="75">
        <v>0</v>
      </c>
      <c r="D93" s="76">
        <f t="shared" si="11"/>
        <v>0</v>
      </c>
    </row>
    <row r="94" spans="1:4" x14ac:dyDescent="0.25">
      <c r="A94" s="2" t="s">
        <v>5</v>
      </c>
      <c r="B94" s="62">
        <v>0</v>
      </c>
      <c r="C94" s="75">
        <v>0</v>
      </c>
      <c r="D94" s="76">
        <f t="shared" si="11"/>
        <v>0</v>
      </c>
    </row>
    <row r="95" spans="1:4" x14ac:dyDescent="0.25">
      <c r="A95" s="4" t="s">
        <v>6</v>
      </c>
      <c r="B95" s="65">
        <v>0</v>
      </c>
      <c r="C95" s="80" t="s">
        <v>129</v>
      </c>
      <c r="D95" s="84">
        <f>SUM(D89:D94)</f>
        <v>0</v>
      </c>
    </row>
    <row r="96" spans="1:4" x14ac:dyDescent="0.25">
      <c r="A96" s="72" t="s">
        <v>263</v>
      </c>
      <c r="B96" s="1">
        <f>B8+B14+B23+B31+B39+B47+B55+B63+B71+B79+B87+B95</f>
        <v>19491</v>
      </c>
      <c r="C96" s="80" t="s">
        <v>129</v>
      </c>
      <c r="D96" s="84">
        <f>D8+D14+D23+D31+D39+D47+D55+D63+D71+D79+D87+D95</f>
        <v>0</v>
      </c>
    </row>
    <row r="97" spans="1:4" x14ac:dyDescent="0.25">
      <c r="A97" s="143" t="s">
        <v>259</v>
      </c>
      <c r="B97" s="144"/>
      <c r="C97" s="145"/>
      <c r="D97" s="85">
        <f>ROUNDUP(D96*5%,2)</f>
        <v>0</v>
      </c>
    </row>
    <row r="98" spans="1:4" x14ac:dyDescent="0.25">
      <c r="A98" s="143" t="s">
        <v>264</v>
      </c>
      <c r="B98" s="144"/>
      <c r="C98" s="145"/>
      <c r="D98" s="85">
        <f>D96+D97</f>
        <v>0</v>
      </c>
    </row>
  </sheetData>
  <sheetProtection password="CF78" sheet="1" objects="1" scenarios="1"/>
  <mergeCells count="5">
    <mergeCell ref="A15:D15"/>
    <mergeCell ref="A1:D1"/>
    <mergeCell ref="C2:D2"/>
    <mergeCell ref="A97:C97"/>
    <mergeCell ref="A98:C9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workbookViewId="0">
      <selection activeCell="K102" sqref="K102"/>
    </sheetView>
  </sheetViews>
  <sheetFormatPr defaultRowHeight="15" x14ac:dyDescent="0.25"/>
  <cols>
    <col min="1" max="1" width="18.42578125" style="58" customWidth="1"/>
    <col min="2" max="2" width="9.140625" style="58"/>
    <col min="3" max="3" width="12.85546875" style="58" customWidth="1"/>
    <col min="4" max="4" width="15.5703125" style="58" customWidth="1"/>
    <col min="5" max="5" width="18.140625" style="58" customWidth="1"/>
    <col min="6" max="6" width="18.42578125" style="58" customWidth="1"/>
    <col min="7" max="7" width="18.140625" style="58" customWidth="1"/>
    <col min="8" max="16384" width="9.140625" style="58"/>
  </cols>
  <sheetData>
    <row r="1" spans="1:7" x14ac:dyDescent="0.25">
      <c r="A1" s="148" t="s">
        <v>265</v>
      </c>
      <c r="B1" s="148"/>
      <c r="C1" s="148"/>
      <c r="D1" s="148"/>
      <c r="E1" s="148"/>
      <c r="F1" s="148"/>
      <c r="G1" s="148"/>
    </row>
    <row r="2" spans="1:7" ht="36" customHeight="1" x14ac:dyDescent="0.25">
      <c r="A2" s="3" t="s">
        <v>23</v>
      </c>
      <c r="B2" s="179" t="s">
        <v>300</v>
      </c>
      <c r="C2" s="179"/>
      <c r="D2" s="180" t="s">
        <v>252</v>
      </c>
      <c r="E2" s="181"/>
      <c r="F2" s="181"/>
      <c r="G2" s="182"/>
    </row>
    <row r="3" spans="1:7" ht="24" customHeight="1" x14ac:dyDescent="0.25">
      <c r="A3" s="6" t="s">
        <v>0</v>
      </c>
      <c r="B3" s="179" t="s">
        <v>24</v>
      </c>
      <c r="C3" s="179"/>
      <c r="D3" s="179" t="s">
        <v>21</v>
      </c>
      <c r="E3" s="179"/>
      <c r="F3" s="179" t="s">
        <v>22</v>
      </c>
      <c r="G3" s="179"/>
    </row>
    <row r="4" spans="1:7" x14ac:dyDescent="0.25">
      <c r="A4" s="87" t="s">
        <v>1</v>
      </c>
      <c r="B4" s="156">
        <v>4072</v>
      </c>
      <c r="C4" s="157"/>
      <c r="D4" s="158">
        <v>0</v>
      </c>
      <c r="E4" s="159"/>
      <c r="F4" s="152">
        <f>B4*D4</f>
        <v>0</v>
      </c>
      <c r="G4" s="153"/>
    </row>
    <row r="5" spans="1:7" x14ac:dyDescent="0.25">
      <c r="A5" s="87" t="s">
        <v>3</v>
      </c>
      <c r="B5" s="156">
        <v>18054</v>
      </c>
      <c r="C5" s="157"/>
      <c r="D5" s="158">
        <v>0</v>
      </c>
      <c r="E5" s="159"/>
      <c r="F5" s="152">
        <f t="shared" ref="F5:F7" si="0">B5*D5</f>
        <v>0</v>
      </c>
      <c r="G5" s="153"/>
    </row>
    <row r="6" spans="1:7" x14ac:dyDescent="0.25">
      <c r="A6" s="87" t="s">
        <v>4</v>
      </c>
      <c r="B6" s="156">
        <v>6971</v>
      </c>
      <c r="C6" s="157"/>
      <c r="D6" s="158">
        <v>0</v>
      </c>
      <c r="E6" s="159"/>
      <c r="F6" s="152">
        <f t="shared" si="0"/>
        <v>0</v>
      </c>
      <c r="G6" s="153"/>
    </row>
    <row r="7" spans="1:7" x14ac:dyDescent="0.25">
      <c r="A7" s="87" t="s">
        <v>19</v>
      </c>
      <c r="B7" s="156">
        <v>7927</v>
      </c>
      <c r="C7" s="157"/>
      <c r="D7" s="158">
        <v>0</v>
      </c>
      <c r="E7" s="159"/>
      <c r="F7" s="152">
        <f t="shared" si="0"/>
        <v>0</v>
      </c>
      <c r="G7" s="153"/>
    </row>
    <row r="8" spans="1:7" x14ac:dyDescent="0.25">
      <c r="A8" s="88" t="s">
        <v>6</v>
      </c>
      <c r="B8" s="166">
        <f>SUM(B4:C7)</f>
        <v>37024</v>
      </c>
      <c r="C8" s="172"/>
      <c r="D8" s="160" t="s">
        <v>129</v>
      </c>
      <c r="E8" s="161"/>
      <c r="F8" s="162">
        <f>SUM(F4:G7)</f>
        <v>0</v>
      </c>
      <c r="G8" s="163"/>
    </row>
    <row r="9" spans="1:7" x14ac:dyDescent="0.25">
      <c r="A9" s="6" t="s">
        <v>0</v>
      </c>
      <c r="B9" s="170" t="s">
        <v>7</v>
      </c>
      <c r="C9" s="171"/>
      <c r="D9" s="154" t="s">
        <v>7</v>
      </c>
      <c r="E9" s="155"/>
      <c r="F9" s="154" t="s">
        <v>7</v>
      </c>
      <c r="G9" s="155"/>
    </row>
    <row r="10" spans="1:7" x14ac:dyDescent="0.25">
      <c r="A10" s="87" t="s">
        <v>1</v>
      </c>
      <c r="B10" s="156">
        <v>834</v>
      </c>
      <c r="C10" s="157"/>
      <c r="D10" s="158">
        <v>0</v>
      </c>
      <c r="E10" s="159"/>
      <c r="F10" s="152">
        <f>B10*D10</f>
        <v>0</v>
      </c>
      <c r="G10" s="153"/>
    </row>
    <row r="11" spans="1:7" x14ac:dyDescent="0.25">
      <c r="A11" s="87" t="s">
        <v>3</v>
      </c>
      <c r="B11" s="156">
        <v>1510</v>
      </c>
      <c r="C11" s="157"/>
      <c r="D11" s="158">
        <v>0</v>
      </c>
      <c r="E11" s="159"/>
      <c r="F11" s="152">
        <f t="shared" ref="F11:F13" si="1">B11*D11</f>
        <v>0</v>
      </c>
      <c r="G11" s="153"/>
    </row>
    <row r="12" spans="1:7" x14ac:dyDescent="0.25">
      <c r="A12" s="87" t="s">
        <v>4</v>
      </c>
      <c r="B12" s="156">
        <v>0</v>
      </c>
      <c r="C12" s="157"/>
      <c r="D12" s="158">
        <v>0</v>
      </c>
      <c r="E12" s="159"/>
      <c r="F12" s="152">
        <f t="shared" si="1"/>
        <v>0</v>
      </c>
      <c r="G12" s="153"/>
    </row>
    <row r="13" spans="1:7" x14ac:dyDescent="0.25">
      <c r="A13" s="87" t="s">
        <v>19</v>
      </c>
      <c r="B13" s="156">
        <v>1339</v>
      </c>
      <c r="C13" s="157"/>
      <c r="D13" s="158">
        <v>0</v>
      </c>
      <c r="E13" s="159"/>
      <c r="F13" s="152">
        <f t="shared" si="1"/>
        <v>0</v>
      </c>
      <c r="G13" s="153"/>
    </row>
    <row r="14" spans="1:7" x14ac:dyDescent="0.25">
      <c r="A14" s="88" t="s">
        <v>6</v>
      </c>
      <c r="B14" s="166">
        <f>SUM(B10:C13)</f>
        <v>3683</v>
      </c>
      <c r="C14" s="167"/>
      <c r="D14" s="160" t="s">
        <v>129</v>
      </c>
      <c r="E14" s="161"/>
      <c r="F14" s="162">
        <f>SUM(F10:G13)</f>
        <v>0</v>
      </c>
      <c r="G14" s="163"/>
    </row>
    <row r="15" spans="1:7" x14ac:dyDescent="0.25">
      <c r="A15" s="149" t="s">
        <v>8</v>
      </c>
      <c r="B15" s="150"/>
      <c r="C15" s="150"/>
      <c r="D15" s="150"/>
      <c r="E15" s="150"/>
      <c r="F15" s="150"/>
      <c r="G15" s="150"/>
    </row>
    <row r="16" spans="1:7" ht="36" x14ac:dyDescent="0.25">
      <c r="A16" s="82" t="s">
        <v>0</v>
      </c>
      <c r="B16" s="89" t="s">
        <v>18</v>
      </c>
      <c r="C16" s="90" t="s">
        <v>25</v>
      </c>
      <c r="D16" s="60" t="s">
        <v>253</v>
      </c>
      <c r="E16" s="61" t="s">
        <v>254</v>
      </c>
      <c r="F16" s="60" t="s">
        <v>255</v>
      </c>
      <c r="G16" s="61" t="s">
        <v>256</v>
      </c>
    </row>
    <row r="17" spans="1:7" x14ac:dyDescent="0.25">
      <c r="A17" s="87" t="s">
        <v>1</v>
      </c>
      <c r="B17" s="91">
        <v>661</v>
      </c>
      <c r="C17" s="91">
        <v>12</v>
      </c>
      <c r="D17" s="92">
        <v>0</v>
      </c>
      <c r="E17" s="64">
        <f>D17*80%</f>
        <v>0</v>
      </c>
      <c r="F17" s="63">
        <f>B17*D17</f>
        <v>0</v>
      </c>
      <c r="G17" s="64">
        <f>C17*E17</f>
        <v>0</v>
      </c>
    </row>
    <row r="18" spans="1:7" x14ac:dyDescent="0.25">
      <c r="A18" s="87" t="s">
        <v>2</v>
      </c>
      <c r="B18" s="91">
        <v>523</v>
      </c>
      <c r="C18" s="91">
        <v>9</v>
      </c>
      <c r="D18" s="92">
        <v>0</v>
      </c>
      <c r="E18" s="64">
        <f t="shared" ref="E18:E22" si="2">D18*80%</f>
        <v>0</v>
      </c>
      <c r="F18" s="63">
        <f t="shared" ref="F18:G22" si="3">B18*D18</f>
        <v>0</v>
      </c>
      <c r="G18" s="64">
        <f t="shared" si="3"/>
        <v>0</v>
      </c>
    </row>
    <row r="19" spans="1:7" x14ac:dyDescent="0.25">
      <c r="A19" s="87" t="s">
        <v>3</v>
      </c>
      <c r="B19" s="91">
        <v>588</v>
      </c>
      <c r="C19" s="91">
        <v>13</v>
      </c>
      <c r="D19" s="92">
        <v>0</v>
      </c>
      <c r="E19" s="64">
        <f t="shared" si="2"/>
        <v>0</v>
      </c>
      <c r="F19" s="63">
        <f t="shared" si="3"/>
        <v>0</v>
      </c>
      <c r="G19" s="64">
        <f t="shared" si="3"/>
        <v>0</v>
      </c>
    </row>
    <row r="20" spans="1:7" x14ac:dyDescent="0.25">
      <c r="A20" s="87" t="s">
        <v>4</v>
      </c>
      <c r="B20" s="91">
        <v>595</v>
      </c>
      <c r="C20" s="91">
        <v>11</v>
      </c>
      <c r="D20" s="92">
        <v>0</v>
      </c>
      <c r="E20" s="64">
        <f t="shared" si="2"/>
        <v>0</v>
      </c>
      <c r="F20" s="63">
        <f t="shared" si="3"/>
        <v>0</v>
      </c>
      <c r="G20" s="64">
        <f t="shared" si="3"/>
        <v>0</v>
      </c>
    </row>
    <row r="21" spans="1:7" x14ac:dyDescent="0.25">
      <c r="A21" s="87" t="s">
        <v>19</v>
      </c>
      <c r="B21" s="91">
        <v>630</v>
      </c>
      <c r="C21" s="91">
        <v>13</v>
      </c>
      <c r="D21" s="92">
        <v>0</v>
      </c>
      <c r="E21" s="64">
        <f t="shared" si="2"/>
        <v>0</v>
      </c>
      <c r="F21" s="63">
        <f t="shared" si="3"/>
        <v>0</v>
      </c>
      <c r="G21" s="64">
        <f t="shared" si="3"/>
        <v>0</v>
      </c>
    </row>
    <row r="22" spans="1:7" x14ac:dyDescent="0.25">
      <c r="A22" s="87" t="s">
        <v>5</v>
      </c>
      <c r="B22" s="91">
        <v>594</v>
      </c>
      <c r="C22" s="91">
        <v>8</v>
      </c>
      <c r="D22" s="92">
        <v>0</v>
      </c>
      <c r="E22" s="64">
        <f t="shared" si="2"/>
        <v>0</v>
      </c>
      <c r="F22" s="63">
        <f t="shared" si="3"/>
        <v>0</v>
      </c>
      <c r="G22" s="64">
        <f t="shared" si="3"/>
        <v>0</v>
      </c>
    </row>
    <row r="23" spans="1:7" x14ac:dyDescent="0.25">
      <c r="A23" s="93" t="s">
        <v>6</v>
      </c>
      <c r="B23" s="94">
        <f>SUM(B17:B22)</f>
        <v>3591</v>
      </c>
      <c r="C23" s="94">
        <f>SUM(C17:C22)</f>
        <v>66</v>
      </c>
      <c r="D23" s="95" t="s">
        <v>129</v>
      </c>
      <c r="E23" s="96" t="s">
        <v>129</v>
      </c>
      <c r="F23" s="97">
        <f>SUM(F17:F22)</f>
        <v>0</v>
      </c>
      <c r="G23" s="97">
        <f>SUM(G17:G22)</f>
        <v>0</v>
      </c>
    </row>
    <row r="24" spans="1:7" ht="24" x14ac:dyDescent="0.25">
      <c r="A24" s="3" t="s">
        <v>9</v>
      </c>
      <c r="B24" s="89" t="s">
        <v>18</v>
      </c>
      <c r="C24" s="90" t="s">
        <v>25</v>
      </c>
      <c r="D24" s="60" t="s">
        <v>257</v>
      </c>
      <c r="E24" s="61" t="s">
        <v>258</v>
      </c>
      <c r="F24" s="60" t="s">
        <v>18</v>
      </c>
      <c r="G24" s="61" t="s">
        <v>25</v>
      </c>
    </row>
    <row r="25" spans="1:7" x14ac:dyDescent="0.25">
      <c r="A25" s="87" t="s">
        <v>1</v>
      </c>
      <c r="B25" s="91">
        <v>2888</v>
      </c>
      <c r="C25" s="91">
        <v>715</v>
      </c>
      <c r="D25" s="92">
        <v>0</v>
      </c>
      <c r="E25" s="64">
        <f>D25*80%</f>
        <v>0</v>
      </c>
      <c r="F25" s="63">
        <f>B25*D25</f>
        <v>0</v>
      </c>
      <c r="G25" s="64">
        <f>C25*E25</f>
        <v>0</v>
      </c>
    </row>
    <row r="26" spans="1:7" x14ac:dyDescent="0.25">
      <c r="A26" s="87" t="s">
        <v>2</v>
      </c>
      <c r="B26" s="91">
        <v>3153</v>
      </c>
      <c r="C26" s="91">
        <v>731</v>
      </c>
      <c r="D26" s="92">
        <v>0</v>
      </c>
      <c r="E26" s="64">
        <f t="shared" ref="E26:E30" si="4">D26*80%</f>
        <v>0</v>
      </c>
      <c r="F26" s="63">
        <f t="shared" ref="F26:G30" si="5">B26*D26</f>
        <v>0</v>
      </c>
      <c r="G26" s="64">
        <f t="shared" si="5"/>
        <v>0</v>
      </c>
    </row>
    <row r="27" spans="1:7" x14ac:dyDescent="0.25">
      <c r="A27" s="87" t="s">
        <v>3</v>
      </c>
      <c r="B27" s="91">
        <v>2644</v>
      </c>
      <c r="C27" s="91">
        <v>741</v>
      </c>
      <c r="D27" s="92">
        <v>0</v>
      </c>
      <c r="E27" s="64">
        <f t="shared" si="4"/>
        <v>0</v>
      </c>
      <c r="F27" s="63">
        <f t="shared" si="5"/>
        <v>0</v>
      </c>
      <c r="G27" s="64">
        <f t="shared" si="5"/>
        <v>0</v>
      </c>
    </row>
    <row r="28" spans="1:7" x14ac:dyDescent="0.25">
      <c r="A28" s="87" t="s">
        <v>4</v>
      </c>
      <c r="B28" s="91">
        <v>2800</v>
      </c>
      <c r="C28" s="91">
        <v>736</v>
      </c>
      <c r="D28" s="92">
        <v>0</v>
      </c>
      <c r="E28" s="64">
        <f t="shared" si="4"/>
        <v>0</v>
      </c>
      <c r="F28" s="63">
        <f t="shared" si="5"/>
        <v>0</v>
      </c>
      <c r="G28" s="64">
        <f t="shared" si="5"/>
        <v>0</v>
      </c>
    </row>
    <row r="29" spans="1:7" x14ac:dyDescent="0.25">
      <c r="A29" s="87" t="s">
        <v>19</v>
      </c>
      <c r="B29" s="91">
        <v>2824</v>
      </c>
      <c r="C29" s="91">
        <v>729</v>
      </c>
      <c r="D29" s="92">
        <v>0</v>
      </c>
      <c r="E29" s="64">
        <f t="shared" si="4"/>
        <v>0</v>
      </c>
      <c r="F29" s="63">
        <f t="shared" si="5"/>
        <v>0</v>
      </c>
      <c r="G29" s="64">
        <f t="shared" si="5"/>
        <v>0</v>
      </c>
    </row>
    <row r="30" spans="1:7" x14ac:dyDescent="0.25">
      <c r="A30" s="87" t="s">
        <v>5</v>
      </c>
      <c r="B30" s="91">
        <v>2718</v>
      </c>
      <c r="C30" s="91">
        <v>723</v>
      </c>
      <c r="D30" s="92">
        <v>0</v>
      </c>
      <c r="E30" s="64">
        <f t="shared" si="4"/>
        <v>0</v>
      </c>
      <c r="F30" s="63">
        <f t="shared" si="5"/>
        <v>0</v>
      </c>
      <c r="G30" s="64">
        <f t="shared" si="5"/>
        <v>0</v>
      </c>
    </row>
    <row r="31" spans="1:7" x14ac:dyDescent="0.25">
      <c r="A31" s="88" t="s">
        <v>6</v>
      </c>
      <c r="B31" s="94">
        <f>SUM(B25:B30)</f>
        <v>17027</v>
      </c>
      <c r="C31" s="94">
        <f>SUM(C25:C30)</f>
        <v>4375</v>
      </c>
      <c r="D31" s="95" t="s">
        <v>129</v>
      </c>
      <c r="E31" s="96" t="s">
        <v>129</v>
      </c>
      <c r="F31" s="97">
        <f>SUM(F25:F30)</f>
        <v>0</v>
      </c>
      <c r="G31" s="97">
        <f>SUM(G25:G30)</f>
        <v>0</v>
      </c>
    </row>
    <row r="32" spans="1:7" ht="24" x14ac:dyDescent="0.25">
      <c r="A32" s="3" t="s">
        <v>10</v>
      </c>
      <c r="B32" s="89" t="s">
        <v>18</v>
      </c>
      <c r="C32" s="90" t="s">
        <v>25</v>
      </c>
      <c r="D32" s="60" t="s">
        <v>257</v>
      </c>
      <c r="E32" s="61" t="s">
        <v>258</v>
      </c>
      <c r="F32" s="60" t="s">
        <v>18</v>
      </c>
      <c r="G32" s="61" t="s">
        <v>25</v>
      </c>
    </row>
    <row r="33" spans="1:7" x14ac:dyDescent="0.25">
      <c r="A33" s="87" t="s">
        <v>1</v>
      </c>
      <c r="B33" s="91">
        <v>796</v>
      </c>
      <c r="C33" s="91">
        <v>93</v>
      </c>
      <c r="D33" s="92">
        <v>0</v>
      </c>
      <c r="E33" s="64">
        <f>D33*80%</f>
        <v>0</v>
      </c>
      <c r="F33" s="63">
        <f>B33*D33</f>
        <v>0</v>
      </c>
      <c r="G33" s="64">
        <f>C33*E33</f>
        <v>0</v>
      </c>
    </row>
    <row r="34" spans="1:7" x14ac:dyDescent="0.25">
      <c r="A34" s="87" t="s">
        <v>2</v>
      </c>
      <c r="B34" s="91">
        <v>1009</v>
      </c>
      <c r="C34" s="91">
        <v>92</v>
      </c>
      <c r="D34" s="92">
        <v>0</v>
      </c>
      <c r="E34" s="64">
        <f t="shared" ref="E34:E38" si="6">D34*80%</f>
        <v>0</v>
      </c>
      <c r="F34" s="63">
        <f t="shared" ref="F34:G38" si="7">B34*D34</f>
        <v>0</v>
      </c>
      <c r="G34" s="64">
        <f t="shared" si="7"/>
        <v>0</v>
      </c>
    </row>
    <row r="35" spans="1:7" x14ac:dyDescent="0.25">
      <c r="A35" s="87" t="s">
        <v>3</v>
      </c>
      <c r="B35" s="91">
        <v>754</v>
      </c>
      <c r="C35" s="91">
        <v>98</v>
      </c>
      <c r="D35" s="92">
        <v>0</v>
      </c>
      <c r="E35" s="64">
        <f t="shared" si="6"/>
        <v>0</v>
      </c>
      <c r="F35" s="63">
        <f t="shared" si="7"/>
        <v>0</v>
      </c>
      <c r="G35" s="64">
        <f t="shared" si="7"/>
        <v>0</v>
      </c>
    </row>
    <row r="36" spans="1:7" x14ac:dyDescent="0.25">
      <c r="A36" s="87" t="s">
        <v>4</v>
      </c>
      <c r="B36" s="91">
        <v>748</v>
      </c>
      <c r="C36" s="91">
        <v>101</v>
      </c>
      <c r="D36" s="92">
        <v>0</v>
      </c>
      <c r="E36" s="64">
        <f t="shared" si="6"/>
        <v>0</v>
      </c>
      <c r="F36" s="63">
        <f t="shared" si="7"/>
        <v>0</v>
      </c>
      <c r="G36" s="64">
        <f t="shared" si="7"/>
        <v>0</v>
      </c>
    </row>
    <row r="37" spans="1:7" x14ac:dyDescent="0.25">
      <c r="A37" s="87" t="s">
        <v>19</v>
      </c>
      <c r="B37" s="91">
        <v>816</v>
      </c>
      <c r="C37" s="91">
        <v>100</v>
      </c>
      <c r="D37" s="92">
        <v>0</v>
      </c>
      <c r="E37" s="64">
        <f t="shared" si="6"/>
        <v>0</v>
      </c>
      <c r="F37" s="63">
        <f t="shared" si="7"/>
        <v>0</v>
      </c>
      <c r="G37" s="64">
        <f t="shared" si="7"/>
        <v>0</v>
      </c>
    </row>
    <row r="38" spans="1:7" x14ac:dyDescent="0.25">
      <c r="A38" s="87" t="s">
        <v>5</v>
      </c>
      <c r="B38" s="91">
        <v>685</v>
      </c>
      <c r="C38" s="91">
        <v>92</v>
      </c>
      <c r="D38" s="92">
        <v>0</v>
      </c>
      <c r="E38" s="64">
        <f t="shared" si="6"/>
        <v>0</v>
      </c>
      <c r="F38" s="63">
        <f t="shared" si="7"/>
        <v>0</v>
      </c>
      <c r="G38" s="64">
        <f t="shared" si="7"/>
        <v>0</v>
      </c>
    </row>
    <row r="39" spans="1:7" x14ac:dyDescent="0.25">
      <c r="A39" s="88" t="s">
        <v>6</v>
      </c>
      <c r="B39" s="94">
        <f>SUM(B33:B38)</f>
        <v>4808</v>
      </c>
      <c r="C39" s="94">
        <f>SUM(C33:C38)</f>
        <v>576</v>
      </c>
      <c r="D39" s="95" t="s">
        <v>129</v>
      </c>
      <c r="E39" s="96" t="s">
        <v>129</v>
      </c>
      <c r="F39" s="97">
        <f>SUM(F33:F38)</f>
        <v>0</v>
      </c>
      <c r="G39" s="97">
        <f>SUM(G33:G38)</f>
        <v>0</v>
      </c>
    </row>
    <row r="40" spans="1:7" ht="24" x14ac:dyDescent="0.25">
      <c r="A40" s="5" t="s">
        <v>11</v>
      </c>
      <c r="B40" s="89" t="s">
        <v>18</v>
      </c>
      <c r="C40" s="90" t="s">
        <v>25</v>
      </c>
      <c r="D40" s="60" t="s">
        <v>257</v>
      </c>
      <c r="E40" s="61" t="s">
        <v>258</v>
      </c>
      <c r="F40" s="60" t="s">
        <v>18</v>
      </c>
      <c r="G40" s="61" t="s">
        <v>25</v>
      </c>
    </row>
    <row r="41" spans="1:7" x14ac:dyDescent="0.25">
      <c r="A41" s="87" t="s">
        <v>1</v>
      </c>
      <c r="B41" s="91">
        <v>974</v>
      </c>
      <c r="C41" s="91">
        <v>66</v>
      </c>
      <c r="D41" s="92">
        <v>0</v>
      </c>
      <c r="E41" s="64">
        <f>D41*80%</f>
        <v>0</v>
      </c>
      <c r="F41" s="63">
        <f>B41*D41</f>
        <v>0</v>
      </c>
      <c r="G41" s="64">
        <f>C41*E41</f>
        <v>0</v>
      </c>
    </row>
    <row r="42" spans="1:7" x14ac:dyDescent="0.25">
      <c r="A42" s="87" t="s">
        <v>2</v>
      </c>
      <c r="B42" s="91">
        <v>924</v>
      </c>
      <c r="C42" s="91">
        <v>64</v>
      </c>
      <c r="D42" s="92">
        <v>0</v>
      </c>
      <c r="E42" s="64">
        <f t="shared" ref="E42:E46" si="8">D42*80%</f>
        <v>0</v>
      </c>
      <c r="F42" s="63">
        <f t="shared" ref="F42:G46" si="9">B42*D42</f>
        <v>0</v>
      </c>
      <c r="G42" s="64">
        <f t="shared" si="9"/>
        <v>0</v>
      </c>
    </row>
    <row r="43" spans="1:7" x14ac:dyDescent="0.25">
      <c r="A43" s="87" t="s">
        <v>3</v>
      </c>
      <c r="B43" s="91">
        <v>786</v>
      </c>
      <c r="C43" s="91">
        <v>78</v>
      </c>
      <c r="D43" s="92">
        <v>0</v>
      </c>
      <c r="E43" s="64">
        <f t="shared" si="8"/>
        <v>0</v>
      </c>
      <c r="F43" s="63">
        <f t="shared" si="9"/>
        <v>0</v>
      </c>
      <c r="G43" s="64">
        <f t="shared" si="9"/>
        <v>0</v>
      </c>
    </row>
    <row r="44" spans="1:7" x14ac:dyDescent="0.25">
      <c r="A44" s="87" t="s">
        <v>4</v>
      </c>
      <c r="B44" s="91">
        <v>853</v>
      </c>
      <c r="C44" s="91">
        <v>77</v>
      </c>
      <c r="D44" s="92">
        <v>0</v>
      </c>
      <c r="E44" s="64">
        <f t="shared" si="8"/>
        <v>0</v>
      </c>
      <c r="F44" s="63">
        <f t="shared" si="9"/>
        <v>0</v>
      </c>
      <c r="G44" s="64">
        <f t="shared" si="9"/>
        <v>0</v>
      </c>
    </row>
    <row r="45" spans="1:7" x14ac:dyDescent="0.25">
      <c r="A45" s="87" t="s">
        <v>19</v>
      </c>
      <c r="B45" s="91">
        <v>875</v>
      </c>
      <c r="C45" s="91">
        <v>82</v>
      </c>
      <c r="D45" s="92">
        <v>0</v>
      </c>
      <c r="E45" s="64">
        <f t="shared" si="8"/>
        <v>0</v>
      </c>
      <c r="F45" s="63">
        <f t="shared" si="9"/>
        <v>0</v>
      </c>
      <c r="G45" s="64">
        <f t="shared" si="9"/>
        <v>0</v>
      </c>
    </row>
    <row r="46" spans="1:7" x14ac:dyDescent="0.25">
      <c r="A46" s="87" t="s">
        <v>5</v>
      </c>
      <c r="B46" s="91">
        <v>861</v>
      </c>
      <c r="C46" s="91">
        <v>67</v>
      </c>
      <c r="D46" s="92">
        <v>0</v>
      </c>
      <c r="E46" s="64">
        <f t="shared" si="8"/>
        <v>0</v>
      </c>
      <c r="F46" s="63">
        <f t="shared" si="9"/>
        <v>0</v>
      </c>
      <c r="G46" s="64">
        <f t="shared" si="9"/>
        <v>0</v>
      </c>
    </row>
    <row r="47" spans="1:7" x14ac:dyDescent="0.25">
      <c r="A47" s="88" t="s">
        <v>6</v>
      </c>
      <c r="B47" s="94">
        <f>SUM(B41:B46)</f>
        <v>5273</v>
      </c>
      <c r="C47" s="94">
        <f>SUM(C41:C46)</f>
        <v>434</v>
      </c>
      <c r="D47" s="95" t="s">
        <v>129</v>
      </c>
      <c r="E47" s="96" t="s">
        <v>129</v>
      </c>
      <c r="F47" s="97">
        <f>SUM(F41:F46)</f>
        <v>0</v>
      </c>
      <c r="G47" s="97">
        <f>SUM(G41:G46)</f>
        <v>0</v>
      </c>
    </row>
    <row r="48" spans="1:7" ht="24" x14ac:dyDescent="0.25">
      <c r="A48" s="3" t="s">
        <v>12</v>
      </c>
      <c r="B48" s="89" t="s">
        <v>18</v>
      </c>
      <c r="C48" s="90" t="s">
        <v>25</v>
      </c>
      <c r="D48" s="60" t="s">
        <v>257</v>
      </c>
      <c r="E48" s="61" t="s">
        <v>258</v>
      </c>
      <c r="F48" s="60" t="s">
        <v>18</v>
      </c>
      <c r="G48" s="61" t="s">
        <v>25</v>
      </c>
    </row>
    <row r="49" spans="1:7" x14ac:dyDescent="0.25">
      <c r="A49" s="87" t="s">
        <v>1</v>
      </c>
      <c r="B49" s="91">
        <v>617</v>
      </c>
      <c r="C49" s="91">
        <v>29</v>
      </c>
      <c r="D49" s="92">
        <v>0</v>
      </c>
      <c r="E49" s="64">
        <f>D49*80%</f>
        <v>0</v>
      </c>
      <c r="F49" s="63">
        <f>B49*D49</f>
        <v>0</v>
      </c>
      <c r="G49" s="64">
        <f>C49*E49</f>
        <v>0</v>
      </c>
    </row>
    <row r="50" spans="1:7" x14ac:dyDescent="0.25">
      <c r="A50" s="87" t="s">
        <v>2</v>
      </c>
      <c r="B50" s="91">
        <v>1475</v>
      </c>
      <c r="C50" s="91">
        <v>21</v>
      </c>
      <c r="D50" s="92">
        <v>0</v>
      </c>
      <c r="E50" s="64">
        <f t="shared" ref="E50:E54" si="10">D50*80%</f>
        <v>0</v>
      </c>
      <c r="F50" s="63">
        <f t="shared" ref="F50:G54" si="11">B50*D50</f>
        <v>0</v>
      </c>
      <c r="G50" s="64">
        <f t="shared" si="11"/>
        <v>0</v>
      </c>
    </row>
    <row r="51" spans="1:7" x14ac:dyDescent="0.25">
      <c r="A51" s="87" t="s">
        <v>3</v>
      </c>
      <c r="B51" s="91">
        <v>522</v>
      </c>
      <c r="C51" s="91">
        <v>33</v>
      </c>
      <c r="D51" s="92">
        <v>0</v>
      </c>
      <c r="E51" s="64">
        <f t="shared" si="10"/>
        <v>0</v>
      </c>
      <c r="F51" s="63">
        <f t="shared" si="11"/>
        <v>0</v>
      </c>
      <c r="G51" s="64">
        <f t="shared" si="11"/>
        <v>0</v>
      </c>
    </row>
    <row r="52" spans="1:7" x14ac:dyDescent="0.25">
      <c r="A52" s="87" t="s">
        <v>4</v>
      </c>
      <c r="B52" s="91">
        <v>524</v>
      </c>
      <c r="C52" s="91">
        <v>31</v>
      </c>
      <c r="D52" s="92">
        <v>0</v>
      </c>
      <c r="E52" s="64">
        <f t="shared" si="10"/>
        <v>0</v>
      </c>
      <c r="F52" s="63">
        <f t="shared" si="11"/>
        <v>0</v>
      </c>
      <c r="G52" s="64">
        <f t="shared" si="11"/>
        <v>0</v>
      </c>
    </row>
    <row r="53" spans="1:7" x14ac:dyDescent="0.25">
      <c r="A53" s="87" t="s">
        <v>19</v>
      </c>
      <c r="B53" s="91">
        <v>559</v>
      </c>
      <c r="C53" s="91">
        <v>35</v>
      </c>
      <c r="D53" s="92">
        <v>0</v>
      </c>
      <c r="E53" s="64">
        <f t="shared" si="10"/>
        <v>0</v>
      </c>
      <c r="F53" s="63">
        <f t="shared" si="11"/>
        <v>0</v>
      </c>
      <c r="G53" s="64">
        <f t="shared" si="11"/>
        <v>0</v>
      </c>
    </row>
    <row r="54" spans="1:7" x14ac:dyDescent="0.25">
      <c r="A54" s="87" t="s">
        <v>5</v>
      </c>
      <c r="B54" s="91">
        <v>492</v>
      </c>
      <c r="C54" s="91">
        <v>23</v>
      </c>
      <c r="D54" s="92">
        <v>0</v>
      </c>
      <c r="E54" s="64">
        <f t="shared" si="10"/>
        <v>0</v>
      </c>
      <c r="F54" s="63">
        <f t="shared" si="11"/>
        <v>0</v>
      </c>
      <c r="G54" s="64">
        <f t="shared" si="11"/>
        <v>0</v>
      </c>
    </row>
    <row r="55" spans="1:7" x14ac:dyDescent="0.25">
      <c r="A55" s="88" t="s">
        <v>6</v>
      </c>
      <c r="B55" s="94">
        <f>SUM(B49:B54)</f>
        <v>4189</v>
      </c>
      <c r="C55" s="94">
        <f>SUM(C49:C54)</f>
        <v>172</v>
      </c>
      <c r="D55" s="95" t="s">
        <v>129</v>
      </c>
      <c r="E55" s="96" t="s">
        <v>129</v>
      </c>
      <c r="F55" s="97">
        <f>SUM(F49:F54)</f>
        <v>0</v>
      </c>
      <c r="G55" s="97">
        <f>SUM(G49:G54)</f>
        <v>0</v>
      </c>
    </row>
    <row r="56" spans="1:7" ht="24" x14ac:dyDescent="0.25">
      <c r="A56" s="98" t="s">
        <v>13</v>
      </c>
      <c r="B56" s="89" t="s">
        <v>18</v>
      </c>
      <c r="C56" s="90" t="s">
        <v>25</v>
      </c>
      <c r="D56" s="60" t="s">
        <v>257</v>
      </c>
      <c r="E56" s="61" t="s">
        <v>258</v>
      </c>
      <c r="F56" s="60" t="s">
        <v>18</v>
      </c>
      <c r="G56" s="61" t="s">
        <v>25</v>
      </c>
    </row>
    <row r="57" spans="1:7" x14ac:dyDescent="0.25">
      <c r="A57" s="87" t="s">
        <v>1</v>
      </c>
      <c r="B57" s="91">
        <v>2269</v>
      </c>
      <c r="C57" s="91">
        <v>53</v>
      </c>
      <c r="D57" s="92">
        <v>0</v>
      </c>
      <c r="E57" s="64">
        <f>D57*80%</f>
        <v>0</v>
      </c>
      <c r="F57" s="63">
        <f>B57*D57</f>
        <v>0</v>
      </c>
      <c r="G57" s="64">
        <f>C57*E57</f>
        <v>0</v>
      </c>
    </row>
    <row r="58" spans="1:7" x14ac:dyDescent="0.25">
      <c r="A58" s="87" t="s">
        <v>2</v>
      </c>
      <c r="B58" s="91">
        <v>2712</v>
      </c>
      <c r="C58" s="91">
        <v>53</v>
      </c>
      <c r="D58" s="92">
        <v>0</v>
      </c>
      <c r="E58" s="64">
        <f t="shared" ref="E58:E62" si="12">D58*80%</f>
        <v>0</v>
      </c>
      <c r="F58" s="63">
        <f t="shared" ref="F58:G62" si="13">B58*D58</f>
        <v>0</v>
      </c>
      <c r="G58" s="64">
        <f t="shared" si="13"/>
        <v>0</v>
      </c>
    </row>
    <row r="59" spans="1:7" x14ac:dyDescent="0.25">
      <c r="A59" s="87" t="s">
        <v>3</v>
      </c>
      <c r="B59" s="91">
        <v>2045</v>
      </c>
      <c r="C59" s="91">
        <v>56</v>
      </c>
      <c r="D59" s="92">
        <v>0</v>
      </c>
      <c r="E59" s="64">
        <f t="shared" si="12"/>
        <v>0</v>
      </c>
      <c r="F59" s="63">
        <f t="shared" si="13"/>
        <v>0</v>
      </c>
      <c r="G59" s="64">
        <f t="shared" si="13"/>
        <v>0</v>
      </c>
    </row>
    <row r="60" spans="1:7" x14ac:dyDescent="0.25">
      <c r="A60" s="87" t="s">
        <v>4</v>
      </c>
      <c r="B60" s="91">
        <v>2039</v>
      </c>
      <c r="C60" s="91">
        <v>59</v>
      </c>
      <c r="D60" s="92">
        <v>0</v>
      </c>
      <c r="E60" s="64">
        <f t="shared" si="12"/>
        <v>0</v>
      </c>
      <c r="F60" s="63">
        <f t="shared" si="13"/>
        <v>0</v>
      </c>
      <c r="G60" s="64">
        <f t="shared" si="13"/>
        <v>0</v>
      </c>
    </row>
    <row r="61" spans="1:7" x14ac:dyDescent="0.25">
      <c r="A61" s="87" t="s">
        <v>19</v>
      </c>
      <c r="B61" s="91">
        <v>2231</v>
      </c>
      <c r="C61" s="91">
        <v>63</v>
      </c>
      <c r="D61" s="92">
        <v>0</v>
      </c>
      <c r="E61" s="64">
        <f t="shared" si="12"/>
        <v>0</v>
      </c>
      <c r="F61" s="63">
        <f t="shared" si="13"/>
        <v>0</v>
      </c>
      <c r="G61" s="64">
        <f t="shared" si="13"/>
        <v>0</v>
      </c>
    </row>
    <row r="62" spans="1:7" x14ac:dyDescent="0.25">
      <c r="A62" s="87" t="s">
        <v>5</v>
      </c>
      <c r="B62" s="91">
        <v>2056</v>
      </c>
      <c r="C62" s="91">
        <v>57</v>
      </c>
      <c r="D62" s="92">
        <v>0</v>
      </c>
      <c r="E62" s="64">
        <f t="shared" si="12"/>
        <v>0</v>
      </c>
      <c r="F62" s="63">
        <f t="shared" si="13"/>
        <v>0</v>
      </c>
      <c r="G62" s="64">
        <f t="shared" si="13"/>
        <v>0</v>
      </c>
    </row>
    <row r="63" spans="1:7" x14ac:dyDescent="0.25">
      <c r="A63" s="88" t="s">
        <v>6</v>
      </c>
      <c r="B63" s="94">
        <f>SUM(B57:B62)</f>
        <v>13352</v>
      </c>
      <c r="C63" s="94">
        <f>SUM(C57:C62)</f>
        <v>341</v>
      </c>
      <c r="D63" s="95" t="s">
        <v>129</v>
      </c>
      <c r="E63" s="96" t="s">
        <v>129</v>
      </c>
      <c r="F63" s="97">
        <f>SUM(F57:F62)</f>
        <v>0</v>
      </c>
      <c r="G63" s="97">
        <f>SUM(G57:G62)</f>
        <v>0</v>
      </c>
    </row>
    <row r="64" spans="1:7" ht="24" x14ac:dyDescent="0.25">
      <c r="A64" s="5" t="s">
        <v>14</v>
      </c>
      <c r="B64" s="89" t="s">
        <v>18</v>
      </c>
      <c r="C64" s="90" t="s">
        <v>25</v>
      </c>
      <c r="D64" s="60" t="s">
        <v>257</v>
      </c>
      <c r="E64" s="61" t="s">
        <v>258</v>
      </c>
      <c r="F64" s="60" t="s">
        <v>18</v>
      </c>
      <c r="G64" s="61" t="s">
        <v>25</v>
      </c>
    </row>
    <row r="65" spans="1:7" x14ac:dyDescent="0.25">
      <c r="A65" s="87" t="s">
        <v>1</v>
      </c>
      <c r="B65" s="91">
        <v>1325</v>
      </c>
      <c r="C65" s="91">
        <v>10</v>
      </c>
      <c r="D65" s="92">
        <v>0</v>
      </c>
      <c r="E65" s="64">
        <f>D65*80%</f>
        <v>0</v>
      </c>
      <c r="F65" s="63">
        <f>B65*D65</f>
        <v>0</v>
      </c>
      <c r="G65" s="64">
        <f>C65*E65</f>
        <v>0</v>
      </c>
    </row>
    <row r="66" spans="1:7" x14ac:dyDescent="0.25">
      <c r="A66" s="87" t="s">
        <v>2</v>
      </c>
      <c r="B66" s="91">
        <v>1570</v>
      </c>
      <c r="C66" s="91">
        <v>14</v>
      </c>
      <c r="D66" s="92">
        <v>0</v>
      </c>
      <c r="E66" s="64">
        <f t="shared" ref="E66:E70" si="14">D66*80%</f>
        <v>0</v>
      </c>
      <c r="F66" s="63">
        <f t="shared" ref="F66:G70" si="15">B66*D66</f>
        <v>0</v>
      </c>
      <c r="G66" s="64">
        <f t="shared" si="15"/>
        <v>0</v>
      </c>
    </row>
    <row r="67" spans="1:7" x14ac:dyDescent="0.25">
      <c r="A67" s="87" t="s">
        <v>3</v>
      </c>
      <c r="B67" s="91">
        <v>1076</v>
      </c>
      <c r="C67" s="91">
        <v>15</v>
      </c>
      <c r="D67" s="92">
        <v>0</v>
      </c>
      <c r="E67" s="64">
        <f t="shared" si="14"/>
        <v>0</v>
      </c>
      <c r="F67" s="63">
        <f t="shared" si="15"/>
        <v>0</v>
      </c>
      <c r="G67" s="64">
        <f t="shared" si="15"/>
        <v>0</v>
      </c>
    </row>
    <row r="68" spans="1:7" x14ac:dyDescent="0.25">
      <c r="A68" s="87" t="s">
        <v>4</v>
      </c>
      <c r="B68" s="91">
        <v>1310</v>
      </c>
      <c r="C68" s="91">
        <v>16</v>
      </c>
      <c r="D68" s="92">
        <v>0</v>
      </c>
      <c r="E68" s="64">
        <f t="shared" si="14"/>
        <v>0</v>
      </c>
      <c r="F68" s="63">
        <f t="shared" si="15"/>
        <v>0</v>
      </c>
      <c r="G68" s="64">
        <f t="shared" si="15"/>
        <v>0</v>
      </c>
    </row>
    <row r="69" spans="1:7" x14ac:dyDescent="0.25">
      <c r="A69" s="87" t="s">
        <v>19</v>
      </c>
      <c r="B69" s="91">
        <v>1289</v>
      </c>
      <c r="C69" s="91">
        <v>16</v>
      </c>
      <c r="D69" s="92">
        <v>0</v>
      </c>
      <c r="E69" s="64">
        <f t="shared" si="14"/>
        <v>0</v>
      </c>
      <c r="F69" s="63">
        <f t="shared" si="15"/>
        <v>0</v>
      </c>
      <c r="G69" s="64">
        <f t="shared" si="15"/>
        <v>0</v>
      </c>
    </row>
    <row r="70" spans="1:7" x14ac:dyDescent="0.25">
      <c r="A70" s="87" t="s">
        <v>5</v>
      </c>
      <c r="B70" s="91">
        <v>1205</v>
      </c>
      <c r="C70" s="91">
        <v>12</v>
      </c>
      <c r="D70" s="92">
        <v>0</v>
      </c>
      <c r="E70" s="64">
        <f t="shared" si="14"/>
        <v>0</v>
      </c>
      <c r="F70" s="63">
        <f t="shared" si="15"/>
        <v>0</v>
      </c>
      <c r="G70" s="64">
        <f t="shared" si="15"/>
        <v>0</v>
      </c>
    </row>
    <row r="71" spans="1:7" x14ac:dyDescent="0.25">
      <c r="A71" s="88" t="s">
        <v>6</v>
      </c>
      <c r="B71" s="94">
        <f>SUM(B65:B70)</f>
        <v>7775</v>
      </c>
      <c r="C71" s="94">
        <f>SUM(C65:C70)</f>
        <v>83</v>
      </c>
      <c r="D71" s="95" t="s">
        <v>129</v>
      </c>
      <c r="E71" s="96" t="s">
        <v>129</v>
      </c>
      <c r="F71" s="97">
        <f>SUM(F65:F70)</f>
        <v>0</v>
      </c>
      <c r="G71" s="97">
        <f>SUM(G65:G70)</f>
        <v>0</v>
      </c>
    </row>
    <row r="72" spans="1:7" ht="24" x14ac:dyDescent="0.25">
      <c r="A72" s="5" t="s">
        <v>15</v>
      </c>
      <c r="B72" s="89" t="s">
        <v>18</v>
      </c>
      <c r="C72" s="90" t="s">
        <v>25</v>
      </c>
      <c r="D72" s="60" t="s">
        <v>257</v>
      </c>
      <c r="E72" s="61" t="s">
        <v>258</v>
      </c>
      <c r="F72" s="60" t="s">
        <v>18</v>
      </c>
      <c r="G72" s="61" t="s">
        <v>25</v>
      </c>
    </row>
    <row r="73" spans="1:7" x14ac:dyDescent="0.25">
      <c r="A73" s="87" t="s">
        <v>1</v>
      </c>
      <c r="B73" s="91">
        <v>1998</v>
      </c>
      <c r="C73" s="91">
        <v>34</v>
      </c>
      <c r="D73" s="92">
        <v>0</v>
      </c>
      <c r="E73" s="64">
        <f>D73*80%</f>
        <v>0</v>
      </c>
      <c r="F73" s="63">
        <f>B73*D73</f>
        <v>0</v>
      </c>
      <c r="G73" s="64">
        <f>C73*E73</f>
        <v>0</v>
      </c>
    </row>
    <row r="74" spans="1:7" x14ac:dyDescent="0.25">
      <c r="A74" s="87" t="s">
        <v>2</v>
      </c>
      <c r="B74" s="91">
        <v>2355</v>
      </c>
      <c r="C74" s="91">
        <v>31</v>
      </c>
      <c r="D74" s="92">
        <v>0</v>
      </c>
      <c r="E74" s="64">
        <f t="shared" ref="E74:E78" si="16">D74*80%</f>
        <v>0</v>
      </c>
      <c r="F74" s="63">
        <f t="shared" ref="F74:G78" si="17">B74*D74</f>
        <v>0</v>
      </c>
      <c r="G74" s="64">
        <f t="shared" si="17"/>
        <v>0</v>
      </c>
    </row>
    <row r="75" spans="1:7" x14ac:dyDescent="0.25">
      <c r="A75" s="87" t="s">
        <v>3</v>
      </c>
      <c r="B75" s="91">
        <v>1781</v>
      </c>
      <c r="C75" s="91">
        <v>35</v>
      </c>
      <c r="D75" s="92">
        <v>0</v>
      </c>
      <c r="E75" s="64">
        <f t="shared" si="16"/>
        <v>0</v>
      </c>
      <c r="F75" s="63">
        <f t="shared" si="17"/>
        <v>0</v>
      </c>
      <c r="G75" s="64">
        <f t="shared" si="17"/>
        <v>0</v>
      </c>
    </row>
    <row r="76" spans="1:7" x14ac:dyDescent="0.25">
      <c r="A76" s="87" t="s">
        <v>4</v>
      </c>
      <c r="B76" s="91">
        <v>1863</v>
      </c>
      <c r="C76" s="91">
        <v>36</v>
      </c>
      <c r="D76" s="92">
        <v>0</v>
      </c>
      <c r="E76" s="64">
        <f t="shared" si="16"/>
        <v>0</v>
      </c>
      <c r="F76" s="63">
        <f t="shared" si="17"/>
        <v>0</v>
      </c>
      <c r="G76" s="64">
        <f t="shared" si="17"/>
        <v>0</v>
      </c>
    </row>
    <row r="77" spans="1:7" x14ac:dyDescent="0.25">
      <c r="A77" s="87" t="s">
        <v>19</v>
      </c>
      <c r="B77" s="91">
        <v>1985</v>
      </c>
      <c r="C77" s="91">
        <v>38</v>
      </c>
      <c r="D77" s="92">
        <v>0</v>
      </c>
      <c r="E77" s="64">
        <f t="shared" si="16"/>
        <v>0</v>
      </c>
      <c r="F77" s="63">
        <f t="shared" si="17"/>
        <v>0</v>
      </c>
      <c r="G77" s="64">
        <f t="shared" si="17"/>
        <v>0</v>
      </c>
    </row>
    <row r="78" spans="1:7" x14ac:dyDescent="0.25">
      <c r="A78" s="87" t="s">
        <v>5</v>
      </c>
      <c r="B78" s="91">
        <v>1797</v>
      </c>
      <c r="C78" s="91">
        <v>34</v>
      </c>
      <c r="D78" s="92">
        <v>0</v>
      </c>
      <c r="E78" s="64">
        <f t="shared" si="16"/>
        <v>0</v>
      </c>
      <c r="F78" s="63">
        <f t="shared" si="17"/>
        <v>0</v>
      </c>
      <c r="G78" s="64">
        <f t="shared" si="17"/>
        <v>0</v>
      </c>
    </row>
    <row r="79" spans="1:7" x14ac:dyDescent="0.25">
      <c r="A79" s="88" t="s">
        <v>6</v>
      </c>
      <c r="B79" s="94">
        <f>SUM(B73:B78)</f>
        <v>11779</v>
      </c>
      <c r="C79" s="94">
        <f>SUM(C73:C78)</f>
        <v>208</v>
      </c>
      <c r="D79" s="95" t="s">
        <v>129</v>
      </c>
      <c r="E79" s="96" t="s">
        <v>129</v>
      </c>
      <c r="F79" s="97">
        <f>SUM(F73:F78)</f>
        <v>0</v>
      </c>
      <c r="G79" s="97">
        <f>SUM(G73:G78)</f>
        <v>0</v>
      </c>
    </row>
    <row r="80" spans="1:7" ht="24" x14ac:dyDescent="0.25">
      <c r="A80" s="3" t="s">
        <v>16</v>
      </c>
      <c r="B80" s="89" t="s">
        <v>18</v>
      </c>
      <c r="C80" s="90" t="s">
        <v>25</v>
      </c>
      <c r="D80" s="60" t="s">
        <v>257</v>
      </c>
      <c r="E80" s="61" t="s">
        <v>258</v>
      </c>
      <c r="F80" s="60" t="s">
        <v>18</v>
      </c>
      <c r="G80" s="61" t="s">
        <v>25</v>
      </c>
    </row>
    <row r="81" spans="1:7" x14ac:dyDescent="0.25">
      <c r="A81" s="87" t="s">
        <v>1</v>
      </c>
      <c r="B81" s="91">
        <v>665</v>
      </c>
      <c r="C81" s="91">
        <v>21</v>
      </c>
      <c r="D81" s="92">
        <v>0</v>
      </c>
      <c r="E81" s="64">
        <f>D81*80%</f>
        <v>0</v>
      </c>
      <c r="F81" s="63">
        <f>B81*D81</f>
        <v>0</v>
      </c>
      <c r="G81" s="64">
        <f>C81*E81</f>
        <v>0</v>
      </c>
    </row>
    <row r="82" spans="1:7" x14ac:dyDescent="0.25">
      <c r="A82" s="87" t="s">
        <v>2</v>
      </c>
      <c r="B82" s="91">
        <v>785</v>
      </c>
      <c r="C82" s="91">
        <v>17</v>
      </c>
      <c r="D82" s="92">
        <v>0</v>
      </c>
      <c r="E82" s="64">
        <f t="shared" ref="E82:E86" si="18">D82*80%</f>
        <v>0</v>
      </c>
      <c r="F82" s="63">
        <f t="shared" ref="F82:G86" si="19">B82*D82</f>
        <v>0</v>
      </c>
      <c r="G82" s="64">
        <f t="shared" si="19"/>
        <v>0</v>
      </c>
    </row>
    <row r="83" spans="1:7" x14ac:dyDescent="0.25">
      <c r="A83" s="87" t="s">
        <v>3</v>
      </c>
      <c r="B83" s="91">
        <v>588</v>
      </c>
      <c r="C83" s="91">
        <v>23</v>
      </c>
      <c r="D83" s="92">
        <v>0</v>
      </c>
      <c r="E83" s="64">
        <f t="shared" si="18"/>
        <v>0</v>
      </c>
      <c r="F83" s="63">
        <f t="shared" si="19"/>
        <v>0</v>
      </c>
      <c r="G83" s="64">
        <f t="shared" si="19"/>
        <v>0</v>
      </c>
    </row>
    <row r="84" spans="1:7" x14ac:dyDescent="0.25">
      <c r="A84" s="87" t="s">
        <v>4</v>
      </c>
      <c r="B84" s="91">
        <v>618</v>
      </c>
      <c r="C84" s="91">
        <v>18</v>
      </c>
      <c r="D84" s="92">
        <v>0</v>
      </c>
      <c r="E84" s="64">
        <f t="shared" si="18"/>
        <v>0</v>
      </c>
      <c r="F84" s="63">
        <f t="shared" si="19"/>
        <v>0</v>
      </c>
      <c r="G84" s="64">
        <f t="shared" si="19"/>
        <v>0</v>
      </c>
    </row>
    <row r="85" spans="1:7" x14ac:dyDescent="0.25">
      <c r="A85" s="87" t="s">
        <v>19</v>
      </c>
      <c r="B85" s="91">
        <v>642</v>
      </c>
      <c r="C85" s="91">
        <v>21</v>
      </c>
      <c r="D85" s="92">
        <v>0</v>
      </c>
      <c r="E85" s="64">
        <f t="shared" si="18"/>
        <v>0</v>
      </c>
      <c r="F85" s="63">
        <f t="shared" si="19"/>
        <v>0</v>
      </c>
      <c r="G85" s="64">
        <f t="shared" si="19"/>
        <v>0</v>
      </c>
    </row>
    <row r="86" spans="1:7" x14ac:dyDescent="0.25">
      <c r="A86" s="87" t="s">
        <v>5</v>
      </c>
      <c r="B86" s="91">
        <v>601</v>
      </c>
      <c r="C86" s="91">
        <v>16</v>
      </c>
      <c r="D86" s="92">
        <v>0</v>
      </c>
      <c r="E86" s="64">
        <f t="shared" si="18"/>
        <v>0</v>
      </c>
      <c r="F86" s="63">
        <f t="shared" si="19"/>
        <v>0</v>
      </c>
      <c r="G86" s="64">
        <f t="shared" si="19"/>
        <v>0</v>
      </c>
    </row>
    <row r="87" spans="1:7" x14ac:dyDescent="0.25">
      <c r="A87" s="88" t="s">
        <v>6</v>
      </c>
      <c r="B87" s="94">
        <f>SUM(B81:B86)</f>
        <v>3899</v>
      </c>
      <c r="C87" s="94">
        <f>SUM(C81:C86)</f>
        <v>116</v>
      </c>
      <c r="D87" s="95" t="s">
        <v>129</v>
      </c>
      <c r="E87" s="96" t="s">
        <v>129</v>
      </c>
      <c r="F87" s="97">
        <f>SUM(F81:F86)</f>
        <v>0</v>
      </c>
      <c r="G87" s="97">
        <f>SUM(G81:G86)</f>
        <v>0</v>
      </c>
    </row>
    <row r="88" spans="1:7" ht="24" x14ac:dyDescent="0.25">
      <c r="A88" s="5" t="s">
        <v>17</v>
      </c>
      <c r="B88" s="89" t="s">
        <v>18</v>
      </c>
      <c r="C88" s="90" t="s">
        <v>25</v>
      </c>
      <c r="D88" s="60" t="s">
        <v>257</v>
      </c>
      <c r="E88" s="61" t="s">
        <v>258</v>
      </c>
      <c r="F88" s="60" t="s">
        <v>18</v>
      </c>
      <c r="G88" s="61" t="s">
        <v>25</v>
      </c>
    </row>
    <row r="89" spans="1:7" x14ac:dyDescent="0.25">
      <c r="A89" s="87" t="s">
        <v>1</v>
      </c>
      <c r="B89" s="91">
        <v>22</v>
      </c>
      <c r="C89" s="91">
        <v>44</v>
      </c>
      <c r="D89" s="92">
        <v>0</v>
      </c>
      <c r="E89" s="64">
        <f>D89*80%</f>
        <v>0</v>
      </c>
      <c r="F89" s="63">
        <f>B89*D89</f>
        <v>0</v>
      </c>
      <c r="G89" s="64">
        <f>C89*E89</f>
        <v>0</v>
      </c>
    </row>
    <row r="90" spans="1:7" x14ac:dyDescent="0.25">
      <c r="A90" s="87" t="s">
        <v>2</v>
      </c>
      <c r="B90" s="91">
        <v>11</v>
      </c>
      <c r="C90" s="91">
        <v>36</v>
      </c>
      <c r="D90" s="92">
        <v>0</v>
      </c>
      <c r="E90" s="64">
        <f t="shared" ref="E90:E94" si="20">D90*80%</f>
        <v>0</v>
      </c>
      <c r="F90" s="63">
        <f t="shared" ref="F90:G94" si="21">B90*D90</f>
        <v>0</v>
      </c>
      <c r="G90" s="64">
        <f t="shared" si="21"/>
        <v>0</v>
      </c>
    </row>
    <row r="91" spans="1:7" x14ac:dyDescent="0.25">
      <c r="A91" s="87" t="s">
        <v>3</v>
      </c>
      <c r="B91" s="91">
        <v>13</v>
      </c>
      <c r="C91" s="91">
        <v>45</v>
      </c>
      <c r="D91" s="92">
        <v>0</v>
      </c>
      <c r="E91" s="64">
        <f t="shared" si="20"/>
        <v>0</v>
      </c>
      <c r="F91" s="63">
        <f t="shared" si="21"/>
        <v>0</v>
      </c>
      <c r="G91" s="64">
        <f t="shared" si="21"/>
        <v>0</v>
      </c>
    </row>
    <row r="92" spans="1:7" x14ac:dyDescent="0.25">
      <c r="A92" s="87" t="s">
        <v>4</v>
      </c>
      <c r="B92" s="91">
        <v>13</v>
      </c>
      <c r="C92" s="91">
        <v>47</v>
      </c>
      <c r="D92" s="92">
        <v>0</v>
      </c>
      <c r="E92" s="64">
        <f t="shared" si="20"/>
        <v>0</v>
      </c>
      <c r="F92" s="63">
        <f t="shared" si="21"/>
        <v>0</v>
      </c>
      <c r="G92" s="64">
        <f t="shared" si="21"/>
        <v>0</v>
      </c>
    </row>
    <row r="93" spans="1:7" x14ac:dyDescent="0.25">
      <c r="A93" s="87" t="s">
        <v>19</v>
      </c>
      <c r="B93" s="91">
        <v>12</v>
      </c>
      <c r="C93" s="91">
        <v>48</v>
      </c>
      <c r="D93" s="92">
        <v>0</v>
      </c>
      <c r="E93" s="64">
        <f t="shared" si="20"/>
        <v>0</v>
      </c>
      <c r="F93" s="63">
        <f t="shared" si="21"/>
        <v>0</v>
      </c>
      <c r="G93" s="64">
        <f t="shared" si="21"/>
        <v>0</v>
      </c>
    </row>
    <row r="94" spans="1:7" x14ac:dyDescent="0.25">
      <c r="A94" s="87" t="s">
        <v>5</v>
      </c>
      <c r="B94" s="91">
        <v>8</v>
      </c>
      <c r="C94" s="91">
        <v>36</v>
      </c>
      <c r="D94" s="92">
        <v>0</v>
      </c>
      <c r="E94" s="64">
        <f t="shared" si="20"/>
        <v>0</v>
      </c>
      <c r="F94" s="63">
        <f t="shared" si="21"/>
        <v>0</v>
      </c>
      <c r="G94" s="64">
        <f t="shared" si="21"/>
        <v>0</v>
      </c>
    </row>
    <row r="95" spans="1:7" x14ac:dyDescent="0.25">
      <c r="A95" s="88" t="s">
        <v>6</v>
      </c>
      <c r="B95" s="94">
        <f>SUM(B89:B94)</f>
        <v>79</v>
      </c>
      <c r="C95" s="94">
        <f>SUM(C89:C94)</f>
        <v>256</v>
      </c>
      <c r="D95" s="173" t="s">
        <v>129</v>
      </c>
      <c r="E95" s="174"/>
      <c r="F95" s="99">
        <f>SUM(F89:F94)</f>
        <v>0</v>
      </c>
      <c r="G95" s="97">
        <f>SUM(G89:G94)</f>
        <v>0</v>
      </c>
    </row>
    <row r="96" spans="1:7" x14ac:dyDescent="0.25">
      <c r="A96" s="72" t="s">
        <v>263</v>
      </c>
      <c r="B96" s="100">
        <f>B8+B14+B23+B31+B39+B47+B55+B63+B71+B79+B87+B95</f>
        <v>112479</v>
      </c>
      <c r="C96" s="101">
        <f>C23+C31+C39+C47+C55+C63+C71+C79+C87+C95</f>
        <v>6627</v>
      </c>
      <c r="D96" s="175"/>
      <c r="E96" s="176"/>
      <c r="F96" s="102">
        <f>F8+F14+F23+F31+F39+F47+F55+F63+F71+F79+F87+F95</f>
        <v>0</v>
      </c>
      <c r="G96" s="102">
        <f>G23+G31+G39+G47+G55+G63+G71+G79+G87+G95</f>
        <v>0</v>
      </c>
    </row>
    <row r="97" spans="1:7" x14ac:dyDescent="0.25">
      <c r="A97" s="72" t="s">
        <v>267</v>
      </c>
      <c r="B97" s="168">
        <f>B96+C96</f>
        <v>119106</v>
      </c>
      <c r="C97" s="169"/>
      <c r="D97" s="177"/>
      <c r="E97" s="178"/>
      <c r="F97" s="164">
        <f>F96+G96</f>
        <v>0</v>
      </c>
      <c r="G97" s="165"/>
    </row>
    <row r="98" spans="1:7" ht="15" customHeight="1" x14ac:dyDescent="0.25">
      <c r="A98" s="146" t="s">
        <v>268</v>
      </c>
      <c r="B98" s="146"/>
      <c r="C98" s="146"/>
      <c r="D98" s="146"/>
      <c r="E98" s="146"/>
      <c r="F98" s="151">
        <f>ROUNDUP(F97*10%,2)</f>
        <v>0</v>
      </c>
      <c r="G98" s="151"/>
    </row>
    <row r="99" spans="1:7" ht="15" customHeight="1" x14ac:dyDescent="0.25">
      <c r="A99" s="146" t="s">
        <v>269</v>
      </c>
      <c r="B99" s="146"/>
      <c r="C99" s="146"/>
      <c r="D99" s="146"/>
      <c r="E99" s="146"/>
      <c r="F99" s="151">
        <f>ROUNDUP(F97*10%,2)</f>
        <v>0</v>
      </c>
      <c r="G99" s="151"/>
    </row>
    <row r="100" spans="1:7" ht="15" customHeight="1" x14ac:dyDescent="0.25">
      <c r="A100" s="146" t="s">
        <v>26</v>
      </c>
      <c r="B100" s="146"/>
      <c r="C100" s="146"/>
      <c r="D100" s="146"/>
      <c r="E100" s="146"/>
      <c r="F100" s="147">
        <f>F97+F98+F99</f>
        <v>0</v>
      </c>
      <c r="G100" s="147"/>
    </row>
  </sheetData>
  <sheetProtection password="CF78" sheet="1" objects="1" scenarios="1"/>
  <mergeCells count="49">
    <mergeCell ref="B4:C4"/>
    <mergeCell ref="B2:C2"/>
    <mergeCell ref="B3:C3"/>
    <mergeCell ref="D4:E4"/>
    <mergeCell ref="F4:G4"/>
    <mergeCell ref="F3:G3"/>
    <mergeCell ref="D2:G2"/>
    <mergeCell ref="D3:E3"/>
    <mergeCell ref="F13:G13"/>
    <mergeCell ref="D12:E12"/>
    <mergeCell ref="D13:E13"/>
    <mergeCell ref="F10:G10"/>
    <mergeCell ref="B11:C11"/>
    <mergeCell ref="F11:G11"/>
    <mergeCell ref="D10:E10"/>
    <mergeCell ref="D11:E11"/>
    <mergeCell ref="F12:G12"/>
    <mergeCell ref="B5:C5"/>
    <mergeCell ref="D5:E5"/>
    <mergeCell ref="B14:C14"/>
    <mergeCell ref="B97:C97"/>
    <mergeCell ref="B12:C12"/>
    <mergeCell ref="B10:C10"/>
    <mergeCell ref="B9:C9"/>
    <mergeCell ref="D9:E9"/>
    <mergeCell ref="B8:C8"/>
    <mergeCell ref="B13:C13"/>
    <mergeCell ref="D95:E97"/>
    <mergeCell ref="F6:G6"/>
    <mergeCell ref="B7:C7"/>
    <mergeCell ref="D7:E7"/>
    <mergeCell ref="F7:G7"/>
    <mergeCell ref="D8:E8"/>
    <mergeCell ref="A100:E100"/>
    <mergeCell ref="F100:G100"/>
    <mergeCell ref="A1:G1"/>
    <mergeCell ref="A15:G15"/>
    <mergeCell ref="A98:E98"/>
    <mergeCell ref="F98:G98"/>
    <mergeCell ref="A99:E99"/>
    <mergeCell ref="F99:G99"/>
    <mergeCell ref="F5:G5"/>
    <mergeCell ref="F9:G9"/>
    <mergeCell ref="B6:C6"/>
    <mergeCell ref="D6:E6"/>
    <mergeCell ref="D14:E14"/>
    <mergeCell ref="F8:G8"/>
    <mergeCell ref="F14:G14"/>
    <mergeCell ref="F97:G9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8"/>
  <sheetViews>
    <sheetView topLeftCell="A77" workbookViewId="0">
      <selection activeCell="C101" sqref="C101"/>
    </sheetView>
  </sheetViews>
  <sheetFormatPr defaultRowHeight="15" x14ac:dyDescent="0.25"/>
  <cols>
    <col min="1" max="1" width="19.28515625" style="58" customWidth="1"/>
    <col min="2" max="2" width="23.140625" style="58" customWidth="1"/>
    <col min="3" max="3" width="20.7109375" style="58" customWidth="1"/>
    <col min="4" max="4" width="20.140625" style="58" customWidth="1"/>
    <col min="5" max="16384" width="9.140625" style="58"/>
  </cols>
  <sheetData>
    <row r="1" spans="1:4" x14ac:dyDescent="0.25">
      <c r="A1" s="148" t="s">
        <v>272</v>
      </c>
      <c r="B1" s="148"/>
      <c r="C1" s="148"/>
      <c r="D1" s="148"/>
    </row>
    <row r="2" spans="1:4" ht="24.75" x14ac:dyDescent="0.25">
      <c r="A2" s="103" t="s">
        <v>273</v>
      </c>
      <c r="B2" s="106" t="s">
        <v>301</v>
      </c>
      <c r="C2" s="148" t="s">
        <v>252</v>
      </c>
      <c r="D2" s="148"/>
    </row>
    <row r="3" spans="1:4" x14ac:dyDescent="0.25">
      <c r="A3" s="107" t="s">
        <v>0</v>
      </c>
      <c r="B3" s="103" t="s">
        <v>274</v>
      </c>
      <c r="C3" s="86" t="s">
        <v>262</v>
      </c>
      <c r="D3" s="86" t="s">
        <v>22</v>
      </c>
    </row>
    <row r="4" spans="1:4" x14ac:dyDescent="0.25">
      <c r="A4" s="2" t="s">
        <v>1</v>
      </c>
      <c r="B4" s="66">
        <v>1921</v>
      </c>
      <c r="C4" s="75">
        <v>0</v>
      </c>
      <c r="D4" s="76">
        <f>B4*C4</f>
        <v>0</v>
      </c>
    </row>
    <row r="5" spans="1:4" x14ac:dyDescent="0.25">
      <c r="A5" s="2" t="s">
        <v>3</v>
      </c>
      <c r="B5" s="66">
        <v>4398</v>
      </c>
      <c r="C5" s="75">
        <v>0</v>
      </c>
      <c r="D5" s="76">
        <f t="shared" ref="D5:D7" si="0">B5*C5</f>
        <v>0</v>
      </c>
    </row>
    <row r="6" spans="1:4" x14ac:dyDescent="0.25">
      <c r="A6" s="2" t="s">
        <v>4</v>
      </c>
      <c r="B6" s="66">
        <v>2662</v>
      </c>
      <c r="C6" s="75">
        <v>0</v>
      </c>
      <c r="D6" s="76">
        <f t="shared" si="0"/>
        <v>0</v>
      </c>
    </row>
    <row r="7" spans="1:4" x14ac:dyDescent="0.25">
      <c r="A7" s="2" t="s">
        <v>19</v>
      </c>
      <c r="B7" s="66">
        <v>671</v>
      </c>
      <c r="C7" s="75">
        <v>0</v>
      </c>
      <c r="D7" s="76">
        <f t="shared" si="0"/>
        <v>0</v>
      </c>
    </row>
    <row r="8" spans="1:4" x14ac:dyDescent="0.25">
      <c r="A8" s="2" t="s">
        <v>6</v>
      </c>
      <c r="B8" s="108">
        <f>SUM(B4:B7)</f>
        <v>9652</v>
      </c>
      <c r="C8" s="77" t="s">
        <v>129</v>
      </c>
      <c r="D8" s="78">
        <f>SUM(D4:D7)</f>
        <v>0</v>
      </c>
    </row>
    <row r="9" spans="1:4" x14ac:dyDescent="0.25">
      <c r="A9" s="107" t="s">
        <v>0</v>
      </c>
      <c r="B9" s="103" t="s">
        <v>7</v>
      </c>
      <c r="C9" s="86" t="s">
        <v>262</v>
      </c>
      <c r="D9" s="86" t="s">
        <v>22</v>
      </c>
    </row>
    <row r="10" spans="1:4" x14ac:dyDescent="0.25">
      <c r="A10" s="2" t="s">
        <v>1</v>
      </c>
      <c r="B10" s="66">
        <v>948</v>
      </c>
      <c r="C10" s="75">
        <v>0</v>
      </c>
      <c r="D10" s="76">
        <f>B10*C10</f>
        <v>0</v>
      </c>
    </row>
    <row r="11" spans="1:4" x14ac:dyDescent="0.25">
      <c r="A11" s="2" t="s">
        <v>3</v>
      </c>
      <c r="B11" s="66">
        <v>1116</v>
      </c>
      <c r="C11" s="75">
        <v>0</v>
      </c>
      <c r="D11" s="76">
        <f t="shared" ref="D11:D13" si="1">B11*C11</f>
        <v>0</v>
      </c>
    </row>
    <row r="12" spans="1:4" x14ac:dyDescent="0.25">
      <c r="A12" s="2" t="s">
        <v>4</v>
      </c>
      <c r="B12" s="66">
        <v>884</v>
      </c>
      <c r="C12" s="75">
        <v>0</v>
      </c>
      <c r="D12" s="76">
        <f t="shared" si="1"/>
        <v>0</v>
      </c>
    </row>
    <row r="13" spans="1:4" x14ac:dyDescent="0.25">
      <c r="A13" s="2" t="s">
        <v>19</v>
      </c>
      <c r="B13" s="66">
        <v>848</v>
      </c>
      <c r="C13" s="75">
        <v>0</v>
      </c>
      <c r="D13" s="76">
        <f t="shared" si="1"/>
        <v>0</v>
      </c>
    </row>
    <row r="14" spans="1:4" x14ac:dyDescent="0.25">
      <c r="A14" s="2" t="s">
        <v>6</v>
      </c>
      <c r="B14" s="104">
        <f>SUM(B10:B13)</f>
        <v>3796</v>
      </c>
      <c r="C14" s="80" t="s">
        <v>129</v>
      </c>
      <c r="D14" s="81">
        <f>SUM(D10:D13)</f>
        <v>0</v>
      </c>
    </row>
    <row r="15" spans="1:4" x14ac:dyDescent="0.25">
      <c r="A15" s="186" t="s">
        <v>8</v>
      </c>
      <c r="B15" s="186"/>
      <c r="C15" s="186"/>
      <c r="D15" s="186"/>
    </row>
    <row r="16" spans="1:4" x14ac:dyDescent="0.25">
      <c r="A16" s="107" t="s">
        <v>0</v>
      </c>
      <c r="B16" s="103" t="s">
        <v>18</v>
      </c>
      <c r="C16" s="86" t="s">
        <v>262</v>
      </c>
      <c r="D16" s="86" t="s">
        <v>22</v>
      </c>
    </row>
    <row r="17" spans="1:4" x14ac:dyDescent="0.25">
      <c r="A17" s="2" t="s">
        <v>1</v>
      </c>
      <c r="B17" s="66">
        <v>608</v>
      </c>
      <c r="C17" s="75">
        <v>0</v>
      </c>
      <c r="D17" s="76">
        <f>B17*C17</f>
        <v>0</v>
      </c>
    </row>
    <row r="18" spans="1:4" x14ac:dyDescent="0.25">
      <c r="A18" s="2" t="s">
        <v>2</v>
      </c>
      <c r="B18" s="66">
        <v>608</v>
      </c>
      <c r="C18" s="75">
        <v>0</v>
      </c>
      <c r="D18" s="76">
        <f t="shared" ref="D18:D22" si="2">B18*C18</f>
        <v>0</v>
      </c>
    </row>
    <row r="19" spans="1:4" x14ac:dyDescent="0.25">
      <c r="A19" s="2" t="s">
        <v>3</v>
      </c>
      <c r="B19" s="66">
        <v>527</v>
      </c>
      <c r="C19" s="75">
        <v>0</v>
      </c>
      <c r="D19" s="76">
        <f t="shared" si="2"/>
        <v>0</v>
      </c>
    </row>
    <row r="20" spans="1:4" x14ac:dyDescent="0.25">
      <c r="A20" s="2" t="s">
        <v>4</v>
      </c>
      <c r="B20" s="66">
        <v>504</v>
      </c>
      <c r="C20" s="75">
        <v>0</v>
      </c>
      <c r="D20" s="76">
        <f t="shared" si="2"/>
        <v>0</v>
      </c>
    </row>
    <row r="21" spans="1:4" x14ac:dyDescent="0.25">
      <c r="A21" s="2" t="s">
        <v>19</v>
      </c>
      <c r="B21" s="66">
        <v>666</v>
      </c>
      <c r="C21" s="75">
        <v>0</v>
      </c>
      <c r="D21" s="76">
        <f t="shared" si="2"/>
        <v>0</v>
      </c>
    </row>
    <row r="22" spans="1:4" x14ac:dyDescent="0.25">
      <c r="A22" s="2" t="s">
        <v>5</v>
      </c>
      <c r="B22" s="66">
        <v>490</v>
      </c>
      <c r="C22" s="75">
        <v>0</v>
      </c>
      <c r="D22" s="76">
        <f t="shared" si="2"/>
        <v>0</v>
      </c>
    </row>
    <row r="23" spans="1:4" x14ac:dyDescent="0.25">
      <c r="A23" s="2" t="s">
        <v>6</v>
      </c>
      <c r="B23" s="104">
        <f>SUM(B17:B22)</f>
        <v>3403</v>
      </c>
      <c r="C23" s="80" t="s">
        <v>129</v>
      </c>
      <c r="D23" s="84">
        <f>SUM(D17:D22)</f>
        <v>0</v>
      </c>
    </row>
    <row r="24" spans="1:4" x14ac:dyDescent="0.25">
      <c r="A24" s="127" t="s">
        <v>9</v>
      </c>
      <c r="B24" s="103" t="s">
        <v>18</v>
      </c>
      <c r="C24" s="86" t="s">
        <v>262</v>
      </c>
      <c r="D24" s="86" t="s">
        <v>22</v>
      </c>
    </row>
    <row r="25" spans="1:4" x14ac:dyDescent="0.25">
      <c r="A25" s="2" t="s">
        <v>1</v>
      </c>
      <c r="B25" s="66">
        <v>110</v>
      </c>
      <c r="C25" s="75">
        <v>0</v>
      </c>
      <c r="D25" s="76">
        <f>B25*C25</f>
        <v>0</v>
      </c>
    </row>
    <row r="26" spans="1:4" x14ac:dyDescent="0.25">
      <c r="A26" s="2" t="s">
        <v>2</v>
      </c>
      <c r="B26" s="66">
        <v>110</v>
      </c>
      <c r="C26" s="75">
        <v>0</v>
      </c>
      <c r="D26" s="76">
        <f t="shared" ref="D26:D30" si="3">B26*C26</f>
        <v>0</v>
      </c>
    </row>
    <row r="27" spans="1:4" x14ac:dyDescent="0.25">
      <c r="A27" s="2" t="s">
        <v>3</v>
      </c>
      <c r="B27" s="66">
        <v>110</v>
      </c>
      <c r="C27" s="75">
        <v>0</v>
      </c>
      <c r="D27" s="76">
        <f t="shared" si="3"/>
        <v>0</v>
      </c>
    </row>
    <row r="28" spans="1:4" x14ac:dyDescent="0.25">
      <c r="A28" s="2" t="s">
        <v>4</v>
      </c>
      <c r="B28" s="66">
        <v>110</v>
      </c>
      <c r="C28" s="75">
        <v>0</v>
      </c>
      <c r="D28" s="76">
        <f t="shared" si="3"/>
        <v>0</v>
      </c>
    </row>
    <row r="29" spans="1:4" x14ac:dyDescent="0.25">
      <c r="A29" s="2" t="s">
        <v>19</v>
      </c>
      <c r="B29" s="66">
        <v>110</v>
      </c>
      <c r="C29" s="75">
        <v>0</v>
      </c>
      <c r="D29" s="76">
        <f t="shared" si="3"/>
        <v>0</v>
      </c>
    </row>
    <row r="30" spans="1:4" x14ac:dyDescent="0.25">
      <c r="A30" s="2" t="s">
        <v>5</v>
      </c>
      <c r="B30" s="66">
        <v>110</v>
      </c>
      <c r="C30" s="75">
        <v>0</v>
      </c>
      <c r="D30" s="76">
        <f t="shared" si="3"/>
        <v>0</v>
      </c>
    </row>
    <row r="31" spans="1:4" x14ac:dyDescent="0.25">
      <c r="A31" s="2" t="s">
        <v>6</v>
      </c>
      <c r="B31" s="105">
        <f>SUM(B25:B30)</f>
        <v>660</v>
      </c>
      <c r="C31" s="80" t="s">
        <v>129</v>
      </c>
      <c r="D31" s="84">
        <f>SUM(D25:D30)</f>
        <v>0</v>
      </c>
    </row>
    <row r="32" spans="1:4" x14ac:dyDescent="0.25">
      <c r="A32" s="127" t="s">
        <v>10</v>
      </c>
      <c r="B32" s="103" t="s">
        <v>18</v>
      </c>
      <c r="C32" s="86" t="s">
        <v>262</v>
      </c>
      <c r="D32" s="86" t="s">
        <v>22</v>
      </c>
    </row>
    <row r="33" spans="1:4" x14ac:dyDescent="0.25">
      <c r="A33" s="2" t="s">
        <v>1</v>
      </c>
      <c r="B33" s="66">
        <v>226</v>
      </c>
      <c r="C33" s="75">
        <v>0</v>
      </c>
      <c r="D33" s="76">
        <f>B33*C33</f>
        <v>0</v>
      </c>
    </row>
    <row r="34" spans="1:4" x14ac:dyDescent="0.25">
      <c r="A34" s="2" t="s">
        <v>2</v>
      </c>
      <c r="B34" s="66">
        <v>226</v>
      </c>
      <c r="C34" s="75">
        <v>0</v>
      </c>
      <c r="D34" s="76">
        <f t="shared" ref="D34:D38" si="4">B34*C34</f>
        <v>0</v>
      </c>
    </row>
    <row r="35" spans="1:4" x14ac:dyDescent="0.25">
      <c r="A35" s="2" t="s">
        <v>3</v>
      </c>
      <c r="B35" s="66">
        <v>226</v>
      </c>
      <c r="C35" s="75">
        <v>0</v>
      </c>
      <c r="D35" s="76">
        <f t="shared" si="4"/>
        <v>0</v>
      </c>
    </row>
    <row r="36" spans="1:4" x14ac:dyDescent="0.25">
      <c r="A36" s="2" t="s">
        <v>4</v>
      </c>
      <c r="B36" s="66">
        <v>226</v>
      </c>
      <c r="C36" s="75">
        <v>0</v>
      </c>
      <c r="D36" s="76">
        <f t="shared" si="4"/>
        <v>0</v>
      </c>
    </row>
    <row r="37" spans="1:4" x14ac:dyDescent="0.25">
      <c r="A37" s="2" t="s">
        <v>19</v>
      </c>
      <c r="B37" s="66">
        <v>226</v>
      </c>
      <c r="C37" s="75">
        <v>0</v>
      </c>
      <c r="D37" s="76">
        <f t="shared" si="4"/>
        <v>0</v>
      </c>
    </row>
    <row r="38" spans="1:4" x14ac:dyDescent="0.25">
      <c r="A38" s="2" t="s">
        <v>5</v>
      </c>
      <c r="B38" s="66">
        <v>226</v>
      </c>
      <c r="C38" s="75">
        <v>0</v>
      </c>
      <c r="D38" s="76">
        <f t="shared" si="4"/>
        <v>0</v>
      </c>
    </row>
    <row r="39" spans="1:4" x14ac:dyDescent="0.25">
      <c r="A39" s="2" t="s">
        <v>6</v>
      </c>
      <c r="B39" s="105">
        <f>SUM(B33:B38)</f>
        <v>1356</v>
      </c>
      <c r="C39" s="80" t="s">
        <v>129</v>
      </c>
      <c r="D39" s="84">
        <f>SUM(D33:D38)</f>
        <v>0</v>
      </c>
    </row>
    <row r="40" spans="1:4" x14ac:dyDescent="0.25">
      <c r="A40" s="127" t="s">
        <v>11</v>
      </c>
      <c r="B40" s="103" t="s">
        <v>18</v>
      </c>
      <c r="C40" s="86" t="s">
        <v>262</v>
      </c>
      <c r="D40" s="86" t="s">
        <v>22</v>
      </c>
    </row>
    <row r="41" spans="1:4" x14ac:dyDescent="0.25">
      <c r="A41" s="2" t="s">
        <v>1</v>
      </c>
      <c r="B41" s="66">
        <v>21</v>
      </c>
      <c r="C41" s="75">
        <v>0</v>
      </c>
      <c r="D41" s="76">
        <f>B41*C41</f>
        <v>0</v>
      </c>
    </row>
    <row r="42" spans="1:4" x14ac:dyDescent="0.25">
      <c r="A42" s="2" t="s">
        <v>2</v>
      </c>
      <c r="B42" s="66">
        <v>21</v>
      </c>
      <c r="C42" s="75">
        <v>0</v>
      </c>
      <c r="D42" s="76">
        <f t="shared" ref="D42:D46" si="5">B42*C42</f>
        <v>0</v>
      </c>
    </row>
    <row r="43" spans="1:4" x14ac:dyDescent="0.25">
      <c r="A43" s="2" t="s">
        <v>3</v>
      </c>
      <c r="B43" s="66">
        <v>23</v>
      </c>
      <c r="C43" s="75">
        <v>0</v>
      </c>
      <c r="D43" s="76">
        <f t="shared" si="5"/>
        <v>0</v>
      </c>
    </row>
    <row r="44" spans="1:4" x14ac:dyDescent="0.25">
      <c r="A44" s="2" t="s">
        <v>4</v>
      </c>
      <c r="B44" s="66">
        <v>24</v>
      </c>
      <c r="C44" s="75">
        <v>0</v>
      </c>
      <c r="D44" s="76">
        <f t="shared" si="5"/>
        <v>0</v>
      </c>
    </row>
    <row r="45" spans="1:4" x14ac:dyDescent="0.25">
      <c r="A45" s="2" t="s">
        <v>19</v>
      </c>
      <c r="B45" s="66">
        <v>23</v>
      </c>
      <c r="C45" s="75">
        <v>0</v>
      </c>
      <c r="D45" s="76">
        <f t="shared" si="5"/>
        <v>0</v>
      </c>
    </row>
    <row r="46" spans="1:4" x14ac:dyDescent="0.25">
      <c r="A46" s="2" t="s">
        <v>5</v>
      </c>
      <c r="B46" s="66">
        <v>23</v>
      </c>
      <c r="C46" s="75">
        <v>0</v>
      </c>
      <c r="D46" s="76">
        <f t="shared" si="5"/>
        <v>0</v>
      </c>
    </row>
    <row r="47" spans="1:4" x14ac:dyDescent="0.25">
      <c r="A47" s="2" t="s">
        <v>6</v>
      </c>
      <c r="B47" s="105">
        <f>SUM(B41:B46)</f>
        <v>135</v>
      </c>
      <c r="C47" s="80" t="s">
        <v>129</v>
      </c>
      <c r="D47" s="84">
        <f>SUM(D41:D46)</f>
        <v>0</v>
      </c>
    </row>
    <row r="48" spans="1:4" x14ac:dyDescent="0.25">
      <c r="A48" s="127" t="s">
        <v>12</v>
      </c>
      <c r="B48" s="103" t="s">
        <v>18</v>
      </c>
      <c r="C48" s="86" t="s">
        <v>262</v>
      </c>
      <c r="D48" s="86" t="s">
        <v>22</v>
      </c>
    </row>
    <row r="49" spans="1:4" x14ac:dyDescent="0.25">
      <c r="A49" s="2" t="s">
        <v>1</v>
      </c>
      <c r="B49" s="66">
        <v>10</v>
      </c>
      <c r="C49" s="75">
        <v>0</v>
      </c>
      <c r="D49" s="76">
        <f>B49*C49</f>
        <v>0</v>
      </c>
    </row>
    <row r="50" spans="1:4" x14ac:dyDescent="0.25">
      <c r="A50" s="2" t="s">
        <v>2</v>
      </c>
      <c r="B50" s="66">
        <v>10</v>
      </c>
      <c r="C50" s="75">
        <v>0</v>
      </c>
      <c r="D50" s="76">
        <f t="shared" ref="D50:D54" si="6">B50*C50</f>
        <v>0</v>
      </c>
    </row>
    <row r="51" spans="1:4" x14ac:dyDescent="0.25">
      <c r="A51" s="2" t="s">
        <v>3</v>
      </c>
      <c r="B51" s="66">
        <v>11</v>
      </c>
      <c r="C51" s="75">
        <v>0</v>
      </c>
      <c r="D51" s="76">
        <f t="shared" si="6"/>
        <v>0</v>
      </c>
    </row>
    <row r="52" spans="1:4" x14ac:dyDescent="0.25">
      <c r="A52" s="2" t="s">
        <v>4</v>
      </c>
      <c r="B52" s="66">
        <v>11</v>
      </c>
      <c r="C52" s="75">
        <v>0</v>
      </c>
      <c r="D52" s="76">
        <f t="shared" si="6"/>
        <v>0</v>
      </c>
    </row>
    <row r="53" spans="1:4" x14ac:dyDescent="0.25">
      <c r="A53" s="2" t="s">
        <v>19</v>
      </c>
      <c r="B53" s="66">
        <v>10</v>
      </c>
      <c r="C53" s="75">
        <v>0</v>
      </c>
      <c r="D53" s="76">
        <f t="shared" si="6"/>
        <v>0</v>
      </c>
    </row>
    <row r="54" spans="1:4" x14ac:dyDescent="0.25">
      <c r="A54" s="2" t="s">
        <v>5</v>
      </c>
      <c r="B54" s="66">
        <v>10</v>
      </c>
      <c r="C54" s="75">
        <v>0</v>
      </c>
      <c r="D54" s="76">
        <f t="shared" si="6"/>
        <v>0</v>
      </c>
    </row>
    <row r="55" spans="1:4" x14ac:dyDescent="0.25">
      <c r="A55" s="2" t="s">
        <v>6</v>
      </c>
      <c r="B55" s="105">
        <f>SUM(B49:B54)</f>
        <v>62</v>
      </c>
      <c r="C55" s="80" t="s">
        <v>129</v>
      </c>
      <c r="D55" s="84">
        <f>SUM(D49:D54)</f>
        <v>0</v>
      </c>
    </row>
    <row r="56" spans="1:4" x14ac:dyDescent="0.25">
      <c r="A56" s="127" t="s">
        <v>13</v>
      </c>
      <c r="B56" s="103" t="s">
        <v>18</v>
      </c>
      <c r="C56" s="86" t="s">
        <v>262</v>
      </c>
      <c r="D56" s="86" t="s">
        <v>22</v>
      </c>
    </row>
    <row r="57" spans="1:4" x14ac:dyDescent="0.25">
      <c r="A57" s="2" t="s">
        <v>1</v>
      </c>
      <c r="B57" s="66">
        <v>422</v>
      </c>
      <c r="C57" s="75">
        <v>0</v>
      </c>
      <c r="D57" s="76">
        <f>B57*C57</f>
        <v>0</v>
      </c>
    </row>
    <row r="58" spans="1:4" x14ac:dyDescent="0.25">
      <c r="A58" s="2" t="s">
        <v>2</v>
      </c>
      <c r="B58" s="66">
        <v>422</v>
      </c>
      <c r="C58" s="75">
        <v>0</v>
      </c>
      <c r="D58" s="76">
        <f t="shared" ref="D58:D62" si="7">B58*C58</f>
        <v>0</v>
      </c>
    </row>
    <row r="59" spans="1:4" x14ac:dyDescent="0.25">
      <c r="A59" s="2" t="s">
        <v>3</v>
      </c>
      <c r="B59" s="66">
        <v>521</v>
      </c>
      <c r="C59" s="75">
        <v>0</v>
      </c>
      <c r="D59" s="76">
        <f t="shared" si="7"/>
        <v>0</v>
      </c>
    </row>
    <row r="60" spans="1:4" x14ac:dyDescent="0.25">
      <c r="A60" s="2" t="s">
        <v>4</v>
      </c>
      <c r="B60" s="66">
        <v>521</v>
      </c>
      <c r="C60" s="75">
        <v>0</v>
      </c>
      <c r="D60" s="76">
        <f t="shared" si="7"/>
        <v>0</v>
      </c>
    </row>
    <row r="61" spans="1:4" x14ac:dyDescent="0.25">
      <c r="A61" s="2" t="s">
        <v>19</v>
      </c>
      <c r="B61" s="66">
        <v>608</v>
      </c>
      <c r="C61" s="75">
        <v>0</v>
      </c>
      <c r="D61" s="76">
        <f t="shared" si="7"/>
        <v>0</v>
      </c>
    </row>
    <row r="62" spans="1:4" x14ac:dyDescent="0.25">
      <c r="A62" s="2" t="s">
        <v>5</v>
      </c>
      <c r="B62" s="66">
        <v>608</v>
      </c>
      <c r="C62" s="75">
        <v>0</v>
      </c>
      <c r="D62" s="76">
        <f t="shared" si="7"/>
        <v>0</v>
      </c>
    </row>
    <row r="63" spans="1:4" x14ac:dyDescent="0.25">
      <c r="A63" s="2" t="s">
        <v>6</v>
      </c>
      <c r="B63" s="105">
        <f>SUM(B57:B62)</f>
        <v>3102</v>
      </c>
      <c r="C63" s="80" t="s">
        <v>129</v>
      </c>
      <c r="D63" s="84">
        <f>SUM(D57:D62)</f>
        <v>0</v>
      </c>
    </row>
    <row r="64" spans="1:4" x14ac:dyDescent="0.25">
      <c r="A64" s="72" t="s">
        <v>14</v>
      </c>
      <c r="B64" s="103" t="s">
        <v>18</v>
      </c>
      <c r="C64" s="86" t="s">
        <v>262</v>
      </c>
      <c r="D64" s="86" t="s">
        <v>22</v>
      </c>
    </row>
    <row r="65" spans="1:4" x14ac:dyDescent="0.25">
      <c r="A65" s="2" t="s">
        <v>1</v>
      </c>
      <c r="B65" s="66">
        <v>50</v>
      </c>
      <c r="C65" s="75">
        <v>0</v>
      </c>
      <c r="D65" s="76">
        <f>B65*C65</f>
        <v>0</v>
      </c>
    </row>
    <row r="66" spans="1:4" x14ac:dyDescent="0.25">
      <c r="A66" s="2" t="s">
        <v>2</v>
      </c>
      <c r="B66" s="66">
        <v>50</v>
      </c>
      <c r="C66" s="75">
        <v>0</v>
      </c>
      <c r="D66" s="76">
        <f t="shared" ref="D66:D70" si="8">B66*C66</f>
        <v>0</v>
      </c>
    </row>
    <row r="67" spans="1:4" x14ac:dyDescent="0.25">
      <c r="A67" s="2" t="s">
        <v>3</v>
      </c>
      <c r="B67" s="66">
        <v>50</v>
      </c>
      <c r="C67" s="75">
        <v>0</v>
      </c>
      <c r="D67" s="76">
        <f t="shared" si="8"/>
        <v>0</v>
      </c>
    </row>
    <row r="68" spans="1:4" x14ac:dyDescent="0.25">
      <c r="A68" s="2" t="s">
        <v>4</v>
      </c>
      <c r="B68" s="66">
        <v>50</v>
      </c>
      <c r="C68" s="75">
        <v>0</v>
      </c>
      <c r="D68" s="76">
        <f t="shared" si="8"/>
        <v>0</v>
      </c>
    </row>
    <row r="69" spans="1:4" x14ac:dyDescent="0.25">
      <c r="A69" s="2" t="s">
        <v>19</v>
      </c>
      <c r="B69" s="66">
        <v>50</v>
      </c>
      <c r="C69" s="75">
        <v>0</v>
      </c>
      <c r="D69" s="76">
        <f t="shared" si="8"/>
        <v>0</v>
      </c>
    </row>
    <row r="70" spans="1:4" x14ac:dyDescent="0.25">
      <c r="A70" s="2" t="s">
        <v>5</v>
      </c>
      <c r="B70" s="66">
        <v>50</v>
      </c>
      <c r="C70" s="75">
        <v>0</v>
      </c>
      <c r="D70" s="76">
        <f t="shared" si="8"/>
        <v>0</v>
      </c>
    </row>
    <row r="71" spans="1:4" x14ac:dyDescent="0.25">
      <c r="A71" s="2" t="s">
        <v>6</v>
      </c>
      <c r="B71" s="105">
        <f>SUM(B65:B70)</f>
        <v>300</v>
      </c>
      <c r="C71" s="80" t="s">
        <v>129</v>
      </c>
      <c r="D71" s="84">
        <f>SUM(D65:D70)</f>
        <v>0</v>
      </c>
    </row>
    <row r="72" spans="1:4" x14ac:dyDescent="0.25">
      <c r="A72" s="127" t="s">
        <v>15</v>
      </c>
      <c r="B72" s="103" t="s">
        <v>18</v>
      </c>
      <c r="C72" s="86" t="s">
        <v>262</v>
      </c>
      <c r="D72" s="86" t="s">
        <v>22</v>
      </c>
    </row>
    <row r="73" spans="1:4" x14ac:dyDescent="0.25">
      <c r="A73" s="2" t="s">
        <v>1</v>
      </c>
      <c r="B73" s="66">
        <v>322</v>
      </c>
      <c r="C73" s="75">
        <v>0</v>
      </c>
      <c r="D73" s="76">
        <f>B73*C73</f>
        <v>0</v>
      </c>
    </row>
    <row r="74" spans="1:4" x14ac:dyDescent="0.25">
      <c r="A74" s="2" t="s">
        <v>2</v>
      </c>
      <c r="B74" s="66">
        <v>322</v>
      </c>
      <c r="C74" s="75">
        <v>0</v>
      </c>
      <c r="D74" s="76">
        <f t="shared" ref="D74:D78" si="9">B74*C74</f>
        <v>0</v>
      </c>
    </row>
    <row r="75" spans="1:4" x14ac:dyDescent="0.25">
      <c r="A75" s="2" t="s">
        <v>3</v>
      </c>
      <c r="B75" s="66">
        <v>392</v>
      </c>
      <c r="C75" s="75">
        <v>0</v>
      </c>
      <c r="D75" s="76">
        <f t="shared" si="9"/>
        <v>0</v>
      </c>
    </row>
    <row r="76" spans="1:4" x14ac:dyDescent="0.25">
      <c r="A76" s="2" t="s">
        <v>4</v>
      </c>
      <c r="B76" s="66">
        <v>392</v>
      </c>
      <c r="C76" s="75">
        <v>0</v>
      </c>
      <c r="D76" s="76">
        <f t="shared" si="9"/>
        <v>0</v>
      </c>
    </row>
    <row r="77" spans="1:4" x14ac:dyDescent="0.25">
      <c r="A77" s="2" t="s">
        <v>19</v>
      </c>
      <c r="B77" s="66">
        <v>392</v>
      </c>
      <c r="C77" s="75">
        <v>0</v>
      </c>
      <c r="D77" s="76">
        <f t="shared" si="9"/>
        <v>0</v>
      </c>
    </row>
    <row r="78" spans="1:4" x14ac:dyDescent="0.25">
      <c r="A78" s="2" t="s">
        <v>5</v>
      </c>
      <c r="B78" s="66">
        <v>392</v>
      </c>
      <c r="C78" s="75">
        <v>0</v>
      </c>
      <c r="D78" s="76">
        <f t="shared" si="9"/>
        <v>0</v>
      </c>
    </row>
    <row r="79" spans="1:4" x14ac:dyDescent="0.25">
      <c r="A79" s="2" t="s">
        <v>6</v>
      </c>
      <c r="B79" s="105">
        <f>SUM(B73:B78)</f>
        <v>2212</v>
      </c>
      <c r="C79" s="80" t="s">
        <v>129</v>
      </c>
      <c r="D79" s="84">
        <f>SUM(D73:D78)</f>
        <v>0</v>
      </c>
    </row>
    <row r="80" spans="1:4" x14ac:dyDescent="0.25">
      <c r="A80" s="72" t="s">
        <v>16</v>
      </c>
      <c r="B80" s="103" t="s">
        <v>18</v>
      </c>
      <c r="C80" s="86" t="s">
        <v>262</v>
      </c>
      <c r="D80" s="86" t="s">
        <v>22</v>
      </c>
    </row>
    <row r="81" spans="1:4" x14ac:dyDescent="0.25">
      <c r="A81" s="2" t="s">
        <v>1</v>
      </c>
      <c r="B81" s="66">
        <v>13</v>
      </c>
      <c r="C81" s="75">
        <v>0</v>
      </c>
      <c r="D81" s="76">
        <f>B81*C81</f>
        <v>0</v>
      </c>
    </row>
    <row r="82" spans="1:4" x14ac:dyDescent="0.25">
      <c r="A82" s="2" t="s">
        <v>2</v>
      </c>
      <c r="B82" s="66">
        <v>13</v>
      </c>
      <c r="C82" s="75">
        <v>0</v>
      </c>
      <c r="D82" s="76">
        <f t="shared" ref="D82:D86" si="10">B82*C82</f>
        <v>0</v>
      </c>
    </row>
    <row r="83" spans="1:4" x14ac:dyDescent="0.25">
      <c r="A83" s="2" t="s">
        <v>3</v>
      </c>
      <c r="B83" s="66">
        <v>13</v>
      </c>
      <c r="C83" s="75">
        <v>0</v>
      </c>
      <c r="D83" s="76">
        <f t="shared" si="10"/>
        <v>0</v>
      </c>
    </row>
    <row r="84" spans="1:4" x14ac:dyDescent="0.25">
      <c r="A84" s="2" t="s">
        <v>4</v>
      </c>
      <c r="B84" s="66">
        <v>14</v>
      </c>
      <c r="C84" s="75">
        <v>0</v>
      </c>
      <c r="D84" s="76">
        <f t="shared" si="10"/>
        <v>0</v>
      </c>
    </row>
    <row r="85" spans="1:4" x14ac:dyDescent="0.25">
      <c r="A85" s="2" t="s">
        <v>19</v>
      </c>
      <c r="B85" s="66">
        <v>15</v>
      </c>
      <c r="C85" s="75">
        <v>0</v>
      </c>
      <c r="D85" s="76">
        <f t="shared" si="10"/>
        <v>0</v>
      </c>
    </row>
    <row r="86" spans="1:4" x14ac:dyDescent="0.25">
      <c r="A86" s="2" t="s">
        <v>5</v>
      </c>
      <c r="B86" s="66">
        <v>15</v>
      </c>
      <c r="C86" s="75">
        <v>0</v>
      </c>
      <c r="D86" s="76">
        <f t="shared" si="10"/>
        <v>0</v>
      </c>
    </row>
    <row r="87" spans="1:4" x14ac:dyDescent="0.25">
      <c r="A87" s="2" t="s">
        <v>6</v>
      </c>
      <c r="B87" s="105">
        <f>SUM(B81:B86)</f>
        <v>83</v>
      </c>
      <c r="C87" s="80" t="s">
        <v>129</v>
      </c>
      <c r="D87" s="84">
        <f>SUM(D81:D86)</f>
        <v>0</v>
      </c>
    </row>
    <row r="88" spans="1:4" x14ac:dyDescent="0.25">
      <c r="A88" s="72" t="s">
        <v>17</v>
      </c>
      <c r="B88" s="103" t="s">
        <v>18</v>
      </c>
      <c r="C88" s="86" t="s">
        <v>262</v>
      </c>
      <c r="D88" s="86" t="s">
        <v>22</v>
      </c>
    </row>
    <row r="89" spans="1:4" x14ac:dyDescent="0.25">
      <c r="A89" s="2" t="s">
        <v>1</v>
      </c>
      <c r="B89" s="66">
        <v>6</v>
      </c>
      <c r="C89" s="75">
        <v>0</v>
      </c>
      <c r="D89" s="76">
        <f>B89*C89</f>
        <v>0</v>
      </c>
    </row>
    <row r="90" spans="1:4" x14ac:dyDescent="0.25">
      <c r="A90" s="2" t="s">
        <v>2</v>
      </c>
      <c r="B90" s="66">
        <v>6</v>
      </c>
      <c r="C90" s="75">
        <v>0</v>
      </c>
      <c r="D90" s="76">
        <f t="shared" ref="D90:D94" si="11">B90*C90</f>
        <v>0</v>
      </c>
    </row>
    <row r="91" spans="1:4" x14ac:dyDescent="0.25">
      <c r="A91" s="2" t="s">
        <v>3</v>
      </c>
      <c r="B91" s="66">
        <v>6</v>
      </c>
      <c r="C91" s="75">
        <v>0</v>
      </c>
      <c r="D91" s="76">
        <f t="shared" si="11"/>
        <v>0</v>
      </c>
    </row>
    <row r="92" spans="1:4" x14ac:dyDescent="0.25">
      <c r="A92" s="2" t="s">
        <v>4</v>
      </c>
      <c r="B92" s="66">
        <v>6</v>
      </c>
      <c r="C92" s="75">
        <v>0</v>
      </c>
      <c r="D92" s="76">
        <f t="shared" si="11"/>
        <v>0</v>
      </c>
    </row>
    <row r="93" spans="1:4" x14ac:dyDescent="0.25">
      <c r="A93" s="2" t="s">
        <v>19</v>
      </c>
      <c r="B93" s="66">
        <v>5</v>
      </c>
      <c r="C93" s="75">
        <v>0</v>
      </c>
      <c r="D93" s="76">
        <f t="shared" si="11"/>
        <v>0</v>
      </c>
    </row>
    <row r="94" spans="1:4" x14ac:dyDescent="0.25">
      <c r="A94" s="2" t="s">
        <v>5</v>
      </c>
      <c r="B94" s="66">
        <v>5</v>
      </c>
      <c r="C94" s="75">
        <v>0</v>
      </c>
      <c r="D94" s="76">
        <f t="shared" si="11"/>
        <v>0</v>
      </c>
    </row>
    <row r="95" spans="1:4" x14ac:dyDescent="0.25">
      <c r="A95" s="2" t="s">
        <v>6</v>
      </c>
      <c r="B95" s="105">
        <f>SUM(B89:B94)</f>
        <v>34</v>
      </c>
      <c r="C95" s="109"/>
      <c r="D95" s="84">
        <f>SUM(D89:D94)</f>
        <v>0</v>
      </c>
    </row>
    <row r="96" spans="1:4" x14ac:dyDescent="0.25">
      <c r="A96" s="72" t="s">
        <v>263</v>
      </c>
      <c r="B96" s="100">
        <f>B8+B14+B23+B31+B39+B47+B55+B63+B71+B79+B87+B95</f>
        <v>24795</v>
      </c>
      <c r="C96" s="128" t="s">
        <v>129</v>
      </c>
      <c r="D96" s="102">
        <f>D8+D14+D23+D31+D39+D47+D55+D63+D71+D79+D87+D95</f>
        <v>0</v>
      </c>
    </row>
    <row r="97" spans="1:4" ht="15" customHeight="1" x14ac:dyDescent="0.25">
      <c r="A97" s="146" t="s">
        <v>275</v>
      </c>
      <c r="B97" s="146"/>
      <c r="C97" s="184">
        <f>ROUNDUP(D96*5%,2)</f>
        <v>0</v>
      </c>
      <c r="D97" s="185"/>
    </row>
    <row r="98" spans="1:4" x14ac:dyDescent="0.25">
      <c r="A98" s="183" t="s">
        <v>264</v>
      </c>
      <c r="B98" s="183"/>
      <c r="C98" s="184">
        <f>D96+C97</f>
        <v>0</v>
      </c>
      <c r="D98" s="185"/>
    </row>
  </sheetData>
  <sheetProtection password="CF78" sheet="1" objects="1" scenarios="1"/>
  <mergeCells count="7">
    <mergeCell ref="A98:B98"/>
    <mergeCell ref="C98:D98"/>
    <mergeCell ref="A1:D1"/>
    <mergeCell ref="C2:D2"/>
    <mergeCell ref="A15:D15"/>
    <mergeCell ref="A97:B97"/>
    <mergeCell ref="C97:D9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A4" workbookViewId="0">
      <selection activeCell="L18" sqref="L18"/>
    </sheetView>
  </sheetViews>
  <sheetFormatPr defaultRowHeight="15" x14ac:dyDescent="0.25"/>
  <cols>
    <col min="1" max="1" width="20.42578125" style="14" bestFit="1" customWidth="1"/>
    <col min="2" max="2" width="21.140625" style="14" customWidth="1"/>
    <col min="3" max="3" width="22.28515625" style="14" customWidth="1"/>
    <col min="4" max="4" width="22.5703125" style="14" customWidth="1"/>
  </cols>
  <sheetData>
    <row r="1" spans="1:4" ht="15.75" thickBot="1" x14ac:dyDescent="0.3">
      <c r="A1" s="189" t="s">
        <v>119</v>
      </c>
      <c r="B1" s="191" t="s">
        <v>120</v>
      </c>
      <c r="C1" s="192"/>
      <c r="D1" s="193"/>
    </row>
    <row r="2" spans="1:4" ht="24.75" thickBot="1" x14ac:dyDescent="0.3">
      <c r="A2" s="190"/>
      <c r="B2" s="21" t="s">
        <v>121</v>
      </c>
      <c r="C2" s="21" t="s">
        <v>122</v>
      </c>
      <c r="D2" s="21" t="s">
        <v>123</v>
      </c>
    </row>
    <row r="3" spans="1:4" ht="15.75" thickBot="1" x14ac:dyDescent="0.3">
      <c r="A3" s="22" t="s">
        <v>124</v>
      </c>
      <c r="B3" s="23">
        <v>1</v>
      </c>
      <c r="C3" s="24">
        <v>0</v>
      </c>
      <c r="D3" s="25">
        <f t="shared" ref="D3:D6" si="0">B3*C3</f>
        <v>0</v>
      </c>
    </row>
    <row r="4" spans="1:4" ht="15.75" thickBot="1" x14ac:dyDescent="0.3">
      <c r="A4" s="22" t="s">
        <v>125</v>
      </c>
      <c r="B4" s="23">
        <v>1</v>
      </c>
      <c r="C4" s="24">
        <v>0</v>
      </c>
      <c r="D4" s="25">
        <f t="shared" si="0"/>
        <v>0</v>
      </c>
    </row>
    <row r="5" spans="1:4" ht="15.75" thickBot="1" x14ac:dyDescent="0.3">
      <c r="A5" s="22" t="s">
        <v>126</v>
      </c>
      <c r="B5" s="23">
        <v>1</v>
      </c>
      <c r="C5" s="24">
        <v>0</v>
      </c>
      <c r="D5" s="25">
        <f t="shared" si="0"/>
        <v>0</v>
      </c>
    </row>
    <row r="6" spans="1:4" ht="15.75" thickBot="1" x14ac:dyDescent="0.3">
      <c r="A6" s="22" t="s">
        <v>127</v>
      </c>
      <c r="B6" s="23">
        <v>1</v>
      </c>
      <c r="C6" s="24">
        <v>0</v>
      </c>
      <c r="D6" s="25">
        <f t="shared" si="0"/>
        <v>0</v>
      </c>
    </row>
    <row r="7" spans="1:4" ht="15.75" thickBot="1" x14ac:dyDescent="0.3">
      <c r="A7" s="26" t="s">
        <v>128</v>
      </c>
      <c r="B7" s="21">
        <f>SUM(B3:B6)</f>
        <v>4</v>
      </c>
      <c r="C7" s="27" t="s">
        <v>129</v>
      </c>
      <c r="D7" s="28">
        <f>SUM(D3:D6)</f>
        <v>0</v>
      </c>
    </row>
    <row r="9" spans="1:4" ht="15.75" thickBot="1" x14ac:dyDescent="0.3"/>
    <row r="10" spans="1:4" ht="15.75" customHeight="1" thickBot="1" x14ac:dyDescent="0.3">
      <c r="A10" s="194" t="s">
        <v>119</v>
      </c>
      <c r="B10" s="191" t="s">
        <v>130</v>
      </c>
      <c r="C10" s="192"/>
      <c r="D10" s="193"/>
    </row>
    <row r="11" spans="1:4" ht="24.75" thickBot="1" x14ac:dyDescent="0.3">
      <c r="A11" s="195"/>
      <c r="B11" s="21" t="s">
        <v>131</v>
      </c>
      <c r="C11" s="21" t="s">
        <v>122</v>
      </c>
      <c r="D11" s="21" t="s">
        <v>123</v>
      </c>
    </row>
    <row r="12" spans="1:4" ht="15.75" thickBot="1" x14ac:dyDescent="0.3">
      <c r="A12" s="29" t="s">
        <v>132</v>
      </c>
      <c r="B12" s="30">
        <v>2</v>
      </c>
      <c r="C12" s="24">
        <v>0</v>
      </c>
      <c r="D12" s="25">
        <f>C12*B12</f>
        <v>0</v>
      </c>
    </row>
    <row r="13" spans="1:4" ht="15.75" thickBot="1" x14ac:dyDescent="0.3">
      <c r="A13" s="29" t="s">
        <v>133</v>
      </c>
      <c r="B13" s="30">
        <v>2</v>
      </c>
      <c r="C13" s="24">
        <v>0</v>
      </c>
      <c r="D13" s="25">
        <f>C13*B13</f>
        <v>0</v>
      </c>
    </row>
    <row r="14" spans="1:4" ht="15.75" thickBot="1" x14ac:dyDescent="0.3">
      <c r="A14" s="29" t="s">
        <v>134</v>
      </c>
      <c r="B14" s="30">
        <v>2</v>
      </c>
      <c r="C14" s="24">
        <v>0</v>
      </c>
      <c r="D14" s="25">
        <f t="shared" ref="D14:D17" si="1">C14*B14</f>
        <v>0</v>
      </c>
    </row>
    <row r="15" spans="1:4" ht="15.75" thickBot="1" x14ac:dyDescent="0.3">
      <c r="A15" s="29" t="s">
        <v>135</v>
      </c>
      <c r="B15" s="30">
        <v>2</v>
      </c>
      <c r="C15" s="24">
        <v>0</v>
      </c>
      <c r="D15" s="25">
        <f t="shared" si="1"/>
        <v>0</v>
      </c>
    </row>
    <row r="16" spans="1:4" ht="15.75" thickBot="1" x14ac:dyDescent="0.3">
      <c r="A16" s="29" t="s">
        <v>126</v>
      </c>
      <c r="B16" s="30">
        <v>6</v>
      </c>
      <c r="C16" s="31">
        <v>0</v>
      </c>
      <c r="D16" s="25">
        <f t="shared" si="1"/>
        <v>0</v>
      </c>
    </row>
    <row r="17" spans="1:4" ht="15.75" thickBot="1" x14ac:dyDescent="0.3">
      <c r="A17" s="29" t="s">
        <v>136</v>
      </c>
      <c r="B17" s="30">
        <v>4</v>
      </c>
      <c r="C17" s="32">
        <v>0</v>
      </c>
      <c r="D17" s="25">
        <f t="shared" si="1"/>
        <v>0</v>
      </c>
    </row>
    <row r="18" spans="1:4" ht="15.75" thickBot="1" x14ac:dyDescent="0.3">
      <c r="A18" s="33" t="s">
        <v>128</v>
      </c>
      <c r="B18" s="34">
        <f>SUM(B12:B17)</f>
        <v>18</v>
      </c>
      <c r="C18" s="35" t="s">
        <v>129</v>
      </c>
      <c r="D18" s="28">
        <f>SUM(D12:D17)</f>
        <v>0</v>
      </c>
    </row>
    <row r="20" spans="1:4" ht="15.75" thickBot="1" x14ac:dyDescent="0.3"/>
    <row r="21" spans="1:4" ht="15.75" thickBot="1" x14ac:dyDescent="0.3">
      <c r="A21" s="189" t="s">
        <v>119</v>
      </c>
      <c r="B21" s="191" t="s">
        <v>130</v>
      </c>
      <c r="C21" s="192"/>
      <c r="D21" s="193"/>
    </row>
    <row r="22" spans="1:4" ht="24.75" thickBot="1" x14ac:dyDescent="0.3">
      <c r="A22" s="190"/>
      <c r="B22" s="21" t="s">
        <v>137</v>
      </c>
      <c r="C22" s="21" t="s">
        <v>122</v>
      </c>
      <c r="D22" s="21" t="s">
        <v>123</v>
      </c>
    </row>
    <row r="23" spans="1:4" ht="15.75" thickBot="1" x14ac:dyDescent="0.3">
      <c r="A23" s="29" t="s">
        <v>126</v>
      </c>
      <c r="B23" s="30">
        <v>2</v>
      </c>
      <c r="C23" s="24">
        <v>0</v>
      </c>
      <c r="D23" s="25">
        <f>C23*B23</f>
        <v>0</v>
      </c>
    </row>
    <row r="24" spans="1:4" ht="15.75" thickBot="1" x14ac:dyDescent="0.3">
      <c r="A24" s="33" t="s">
        <v>128</v>
      </c>
      <c r="B24" s="34">
        <f>SUM(B23:B23)</f>
        <v>2</v>
      </c>
      <c r="C24" s="35" t="s">
        <v>129</v>
      </c>
      <c r="D24" s="28">
        <f>SUM(D23:D23)</f>
        <v>0</v>
      </c>
    </row>
    <row r="26" spans="1:4" ht="15.75" thickBot="1" x14ac:dyDescent="0.3"/>
    <row r="27" spans="1:4" ht="36.75" thickBot="1" x14ac:dyDescent="0.3">
      <c r="A27" s="36" t="s">
        <v>138</v>
      </c>
      <c r="B27" s="187">
        <f>B24+B18+B7</f>
        <v>24</v>
      </c>
      <c r="C27" s="188"/>
      <c r="D27" s="8">
        <f>D7+D18+D24</f>
        <v>0</v>
      </c>
    </row>
  </sheetData>
  <sheetProtection password="CF78" sheet="1" objects="1" scenarios="1"/>
  <mergeCells count="7">
    <mergeCell ref="B27:C27"/>
    <mergeCell ref="A1:A2"/>
    <mergeCell ref="B1:D1"/>
    <mergeCell ref="A10:A11"/>
    <mergeCell ref="B10:D10"/>
    <mergeCell ref="A21:A22"/>
    <mergeCell ref="B21:D2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opLeftCell="A17" workbookViewId="0">
      <selection activeCell="B32" sqref="B32:C32"/>
    </sheetView>
  </sheetViews>
  <sheetFormatPr defaultRowHeight="15" x14ac:dyDescent="0.25"/>
  <cols>
    <col min="1" max="1" width="25.28515625" style="58" customWidth="1"/>
    <col min="2" max="2" width="18.140625" style="58" customWidth="1"/>
    <col min="3" max="3" width="22" style="58" customWidth="1"/>
    <col min="4" max="4" width="22.28515625" style="58" customWidth="1"/>
    <col min="5" max="16384" width="9.140625" style="58"/>
  </cols>
  <sheetData>
    <row r="1" spans="1:4" ht="15.75" customHeight="1" thickBot="1" x14ac:dyDescent="0.3">
      <c r="A1" s="197" t="s">
        <v>119</v>
      </c>
      <c r="B1" s="191" t="s">
        <v>270</v>
      </c>
      <c r="C1" s="192"/>
      <c r="D1" s="193"/>
    </row>
    <row r="2" spans="1:4" ht="24.75" thickBot="1" x14ac:dyDescent="0.3">
      <c r="A2" s="198"/>
      <c r="B2" s="21" t="s">
        <v>121</v>
      </c>
      <c r="C2" s="21" t="s">
        <v>122</v>
      </c>
      <c r="D2" s="21" t="s">
        <v>123</v>
      </c>
    </row>
    <row r="3" spans="1:4" ht="15.75" thickBot="1" x14ac:dyDescent="0.3">
      <c r="A3" s="22" t="s">
        <v>124</v>
      </c>
      <c r="B3" s="23">
        <v>1</v>
      </c>
      <c r="C3" s="132">
        <v>0</v>
      </c>
      <c r="D3" s="133">
        <f t="shared" ref="D3:D9" si="0">B3*C3</f>
        <v>0</v>
      </c>
    </row>
    <row r="4" spans="1:4" ht="15.75" thickBot="1" x14ac:dyDescent="0.3">
      <c r="A4" s="22" t="s">
        <v>305</v>
      </c>
      <c r="B4" s="23">
        <v>1</v>
      </c>
      <c r="C4" s="132">
        <v>0</v>
      </c>
      <c r="D4" s="133">
        <f t="shared" si="0"/>
        <v>0</v>
      </c>
    </row>
    <row r="5" spans="1:4" ht="15.75" thickBot="1" x14ac:dyDescent="0.3">
      <c r="A5" s="22" t="s">
        <v>133</v>
      </c>
      <c r="B5" s="23">
        <v>1</v>
      </c>
      <c r="C5" s="132">
        <v>0</v>
      </c>
      <c r="D5" s="133">
        <f t="shared" si="0"/>
        <v>0</v>
      </c>
    </row>
    <row r="6" spans="1:4" ht="15.75" thickBot="1" x14ac:dyDescent="0.3">
      <c r="A6" s="22" t="s">
        <v>125</v>
      </c>
      <c r="B6" s="23">
        <v>1</v>
      </c>
      <c r="C6" s="132">
        <v>0</v>
      </c>
      <c r="D6" s="133">
        <f t="shared" si="0"/>
        <v>0</v>
      </c>
    </row>
    <row r="7" spans="1:4" ht="15.75" thickBot="1" x14ac:dyDescent="0.3">
      <c r="A7" s="29" t="s">
        <v>126</v>
      </c>
      <c r="B7" s="23">
        <v>3</v>
      </c>
      <c r="C7" s="132">
        <v>0</v>
      </c>
      <c r="D7" s="133">
        <f t="shared" si="0"/>
        <v>0</v>
      </c>
    </row>
    <row r="8" spans="1:4" ht="15.75" thickBot="1" x14ac:dyDescent="0.3">
      <c r="A8" s="22" t="s">
        <v>306</v>
      </c>
      <c r="B8" s="23">
        <v>1</v>
      </c>
      <c r="C8" s="132">
        <v>0</v>
      </c>
      <c r="D8" s="133">
        <f t="shared" si="0"/>
        <v>0</v>
      </c>
    </row>
    <row r="9" spans="1:4" ht="15.75" thickBot="1" x14ac:dyDescent="0.3">
      <c r="A9" s="22" t="s">
        <v>139</v>
      </c>
      <c r="B9" s="23">
        <v>1</v>
      </c>
      <c r="C9" s="132">
        <v>0</v>
      </c>
      <c r="D9" s="133">
        <f t="shared" si="0"/>
        <v>0</v>
      </c>
    </row>
    <row r="10" spans="1:4" ht="15.75" thickBot="1" x14ac:dyDescent="0.3">
      <c r="A10" s="26" t="s">
        <v>128</v>
      </c>
      <c r="B10" s="21">
        <f>SUM(B3:B9)</f>
        <v>9</v>
      </c>
      <c r="C10" s="134" t="s">
        <v>129</v>
      </c>
      <c r="D10" s="28">
        <f>SUM(D3:D9)</f>
        <v>0</v>
      </c>
    </row>
    <row r="11" spans="1:4" x14ac:dyDescent="0.25">
      <c r="A11" s="131"/>
      <c r="B11" s="131"/>
      <c r="C11" s="131"/>
      <c r="D11" s="131"/>
    </row>
    <row r="12" spans="1:4" ht="15.75" thickBot="1" x14ac:dyDescent="0.3">
      <c r="A12" s="131"/>
      <c r="B12" s="131"/>
      <c r="C12" s="131"/>
      <c r="D12" s="131"/>
    </row>
    <row r="13" spans="1:4" ht="15.75" customHeight="1" thickBot="1" x14ac:dyDescent="0.3">
      <c r="A13" s="197" t="s">
        <v>119</v>
      </c>
      <c r="B13" s="191" t="s">
        <v>271</v>
      </c>
      <c r="C13" s="192"/>
      <c r="D13" s="193"/>
    </row>
    <row r="14" spans="1:4" ht="24.75" thickBot="1" x14ac:dyDescent="0.3">
      <c r="A14" s="198"/>
      <c r="B14" s="21" t="s">
        <v>131</v>
      </c>
      <c r="C14" s="21" t="s">
        <v>122</v>
      </c>
      <c r="D14" s="21" t="s">
        <v>123</v>
      </c>
    </row>
    <row r="15" spans="1:4" ht="15.75" thickBot="1" x14ac:dyDescent="0.3">
      <c r="A15" s="29" t="s">
        <v>132</v>
      </c>
      <c r="B15" s="30">
        <v>4</v>
      </c>
      <c r="C15" s="132">
        <v>0</v>
      </c>
      <c r="D15" s="133">
        <f>C15*B15</f>
        <v>0</v>
      </c>
    </row>
    <row r="16" spans="1:4" ht="15.75" thickBot="1" x14ac:dyDescent="0.3">
      <c r="A16" s="29" t="s">
        <v>133</v>
      </c>
      <c r="B16" s="30">
        <v>2</v>
      </c>
      <c r="C16" s="132">
        <v>0</v>
      </c>
      <c r="D16" s="133">
        <f>C16*B16</f>
        <v>0</v>
      </c>
    </row>
    <row r="17" spans="1:4" ht="15.75" thickBot="1" x14ac:dyDescent="0.3">
      <c r="A17" s="29" t="s">
        <v>126</v>
      </c>
      <c r="B17" s="30">
        <v>30</v>
      </c>
      <c r="C17" s="132">
        <v>0</v>
      </c>
      <c r="D17" s="133">
        <f t="shared" ref="D17:D21" si="1">C17*B17</f>
        <v>0</v>
      </c>
    </row>
    <row r="18" spans="1:4" ht="15.75" thickBot="1" x14ac:dyDescent="0.3">
      <c r="A18" s="29" t="s">
        <v>134</v>
      </c>
      <c r="B18" s="30">
        <v>2</v>
      </c>
      <c r="C18" s="132">
        <v>0</v>
      </c>
      <c r="D18" s="133">
        <f t="shared" si="1"/>
        <v>0</v>
      </c>
    </row>
    <row r="19" spans="1:4" ht="15.75" thickBot="1" x14ac:dyDescent="0.3">
      <c r="A19" s="29" t="s">
        <v>140</v>
      </c>
      <c r="B19" s="30">
        <v>2</v>
      </c>
      <c r="C19" s="132">
        <v>0</v>
      </c>
      <c r="D19" s="133">
        <f t="shared" si="1"/>
        <v>0</v>
      </c>
    </row>
    <row r="20" spans="1:4" ht="15.75" thickBot="1" x14ac:dyDescent="0.3">
      <c r="A20" s="29" t="s">
        <v>135</v>
      </c>
      <c r="B20" s="30">
        <v>6</v>
      </c>
      <c r="C20" s="132">
        <v>0</v>
      </c>
      <c r="D20" s="133">
        <f t="shared" si="1"/>
        <v>0</v>
      </c>
    </row>
    <row r="21" spans="1:4" ht="15.75" thickBot="1" x14ac:dyDescent="0.3">
      <c r="A21" s="29" t="s">
        <v>136</v>
      </c>
      <c r="B21" s="30">
        <v>8</v>
      </c>
      <c r="C21" s="135">
        <v>0</v>
      </c>
      <c r="D21" s="133">
        <f t="shared" si="1"/>
        <v>0</v>
      </c>
    </row>
    <row r="22" spans="1:4" ht="15.75" thickBot="1" x14ac:dyDescent="0.3">
      <c r="A22" s="33" t="s">
        <v>128</v>
      </c>
      <c r="B22" s="34">
        <f>SUM(B15:B21)</f>
        <v>54</v>
      </c>
      <c r="C22" s="136" t="s">
        <v>129</v>
      </c>
      <c r="D22" s="28">
        <f>SUM(D15:D21)</f>
        <v>0</v>
      </c>
    </row>
    <row r="23" spans="1:4" x14ac:dyDescent="0.25">
      <c r="A23" s="131"/>
      <c r="B23" s="131"/>
      <c r="C23" s="131"/>
      <c r="D23" s="131"/>
    </row>
    <row r="24" spans="1:4" ht="15.75" thickBot="1" x14ac:dyDescent="0.3">
      <c r="A24" s="131"/>
      <c r="B24" s="131"/>
      <c r="C24" s="131"/>
      <c r="D24" s="131"/>
    </row>
    <row r="25" spans="1:4" ht="15.75" thickBot="1" x14ac:dyDescent="0.3">
      <c r="A25" s="197" t="s">
        <v>119</v>
      </c>
      <c r="B25" s="191" t="s">
        <v>270</v>
      </c>
      <c r="C25" s="192"/>
      <c r="D25" s="193"/>
    </row>
    <row r="26" spans="1:4" ht="24.75" thickBot="1" x14ac:dyDescent="0.3">
      <c r="A26" s="198"/>
      <c r="B26" s="21" t="s">
        <v>121</v>
      </c>
      <c r="C26" s="21" t="s">
        <v>122</v>
      </c>
      <c r="D26" s="21" t="s">
        <v>123</v>
      </c>
    </row>
    <row r="27" spans="1:4" ht="15.75" thickBot="1" x14ac:dyDescent="0.3">
      <c r="A27" s="22" t="s">
        <v>126</v>
      </c>
      <c r="B27" s="23">
        <v>8</v>
      </c>
      <c r="C27" s="132">
        <v>0</v>
      </c>
      <c r="D27" s="133">
        <f t="shared" ref="D27:D28" si="2">B27*C27</f>
        <v>0</v>
      </c>
    </row>
    <row r="28" spans="1:4" ht="15.75" thickBot="1" x14ac:dyDescent="0.3">
      <c r="A28" s="22" t="s">
        <v>307</v>
      </c>
      <c r="B28" s="23">
        <v>2</v>
      </c>
      <c r="C28" s="132">
        <v>0</v>
      </c>
      <c r="D28" s="133">
        <f t="shared" si="2"/>
        <v>0</v>
      </c>
    </row>
    <row r="29" spans="1:4" ht="15.75" thickBot="1" x14ac:dyDescent="0.3">
      <c r="A29" s="33" t="s">
        <v>128</v>
      </c>
      <c r="B29" s="34">
        <f>B27+B28</f>
        <v>10</v>
      </c>
      <c r="C29" s="136" t="s">
        <v>129</v>
      </c>
      <c r="D29" s="28">
        <f>D27+D28</f>
        <v>0</v>
      </c>
    </row>
    <row r="30" spans="1:4" x14ac:dyDescent="0.25">
      <c r="A30" s="131"/>
      <c r="B30" s="131"/>
      <c r="C30" s="131"/>
      <c r="D30" s="131"/>
    </row>
    <row r="31" spans="1:4" ht="15.75" thickBot="1" x14ac:dyDescent="0.3">
      <c r="A31" s="131"/>
      <c r="B31" s="131"/>
      <c r="C31" s="131"/>
      <c r="D31" s="131"/>
    </row>
    <row r="32" spans="1:4" ht="24.75" thickBot="1" x14ac:dyDescent="0.3">
      <c r="A32" s="36" t="s">
        <v>302</v>
      </c>
      <c r="B32" s="191">
        <f>B10+B22+B29</f>
        <v>73</v>
      </c>
      <c r="C32" s="196"/>
      <c r="D32" s="137">
        <f>D10+D22+D29</f>
        <v>0</v>
      </c>
    </row>
  </sheetData>
  <sheetProtection password="CF78" sheet="1" objects="1" scenarios="1"/>
  <mergeCells count="7">
    <mergeCell ref="B32:C32"/>
    <mergeCell ref="A1:A2"/>
    <mergeCell ref="B1:D1"/>
    <mergeCell ref="A13:A14"/>
    <mergeCell ref="B13:D13"/>
    <mergeCell ref="A25:A26"/>
    <mergeCell ref="B25:D25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C17" sqref="C17"/>
    </sheetView>
  </sheetViews>
  <sheetFormatPr defaultRowHeight="15" x14ac:dyDescent="0.25"/>
  <cols>
    <col min="1" max="1" width="27.42578125" style="58" customWidth="1"/>
    <col min="2" max="2" width="20.28515625" style="58" customWidth="1"/>
    <col min="3" max="3" width="36.85546875" style="58" customWidth="1"/>
    <col min="4" max="4" width="27.28515625" style="58" customWidth="1"/>
    <col min="5" max="16384" width="9.140625" style="58"/>
  </cols>
  <sheetData>
    <row r="1" spans="1:4" ht="15.75" customHeight="1" thickBot="1" x14ac:dyDescent="0.3">
      <c r="A1" s="199" t="s">
        <v>119</v>
      </c>
      <c r="B1" s="201" t="s">
        <v>276</v>
      </c>
      <c r="C1" s="202"/>
      <c r="D1" s="203"/>
    </row>
    <row r="2" spans="1:4" ht="24.75" thickBot="1" x14ac:dyDescent="0.3">
      <c r="A2" s="200"/>
      <c r="B2" s="110" t="s">
        <v>121</v>
      </c>
      <c r="C2" s="110" t="s">
        <v>122</v>
      </c>
      <c r="D2" s="110" t="s">
        <v>123</v>
      </c>
    </row>
    <row r="3" spans="1:4" ht="15.75" thickBot="1" x14ac:dyDescent="0.3">
      <c r="A3" s="22" t="s">
        <v>124</v>
      </c>
      <c r="B3" s="23">
        <v>1</v>
      </c>
      <c r="C3" s="24">
        <v>0</v>
      </c>
      <c r="D3" s="25">
        <f t="shared" ref="D3:D7" si="0">B3*C3</f>
        <v>0</v>
      </c>
    </row>
    <row r="4" spans="1:4" ht="15.75" customHeight="1" thickBot="1" x14ac:dyDescent="0.3">
      <c r="A4" s="22" t="s">
        <v>133</v>
      </c>
      <c r="B4" s="23">
        <v>1</v>
      </c>
      <c r="C4" s="24">
        <v>0</v>
      </c>
      <c r="D4" s="25">
        <f t="shared" si="0"/>
        <v>0</v>
      </c>
    </row>
    <row r="5" spans="1:4" ht="15.75" thickBot="1" x14ac:dyDescent="0.3">
      <c r="A5" s="22" t="s">
        <v>126</v>
      </c>
      <c r="B5" s="23">
        <v>1</v>
      </c>
      <c r="C5" s="24">
        <v>0</v>
      </c>
      <c r="D5" s="25">
        <f t="shared" si="0"/>
        <v>0</v>
      </c>
    </row>
    <row r="6" spans="1:4" ht="15.75" thickBot="1" x14ac:dyDescent="0.3">
      <c r="A6" s="22" t="s">
        <v>277</v>
      </c>
      <c r="B6" s="23">
        <v>1</v>
      </c>
      <c r="C6" s="24">
        <v>0</v>
      </c>
      <c r="D6" s="25">
        <f t="shared" si="0"/>
        <v>0</v>
      </c>
    </row>
    <row r="7" spans="1:4" ht="15.75" thickBot="1" x14ac:dyDescent="0.3">
      <c r="A7" s="22" t="s">
        <v>135</v>
      </c>
      <c r="B7" s="23">
        <v>1</v>
      </c>
      <c r="C7" s="24">
        <v>0</v>
      </c>
      <c r="D7" s="25">
        <f t="shared" si="0"/>
        <v>0</v>
      </c>
    </row>
    <row r="8" spans="1:4" ht="15.75" thickBot="1" x14ac:dyDescent="0.3">
      <c r="A8" s="22" t="s">
        <v>128</v>
      </c>
      <c r="B8" s="23">
        <f>SUM(B3:B7)</f>
        <v>5</v>
      </c>
      <c r="C8" s="111" t="s">
        <v>129</v>
      </c>
      <c r="D8" s="112">
        <f>SUM(D3:D7)</f>
        <v>0</v>
      </c>
    </row>
    <row r="10" spans="1:4" ht="15.75" thickBot="1" x14ac:dyDescent="0.3"/>
    <row r="11" spans="1:4" ht="15.75" customHeight="1" thickBot="1" x14ac:dyDescent="0.3">
      <c r="A11" s="199" t="s">
        <v>119</v>
      </c>
      <c r="B11" s="201" t="s">
        <v>278</v>
      </c>
      <c r="C11" s="202"/>
      <c r="D11" s="203"/>
    </row>
    <row r="12" spans="1:4" ht="24.75" thickBot="1" x14ac:dyDescent="0.3">
      <c r="A12" s="200"/>
      <c r="B12" s="110" t="s">
        <v>279</v>
      </c>
      <c r="C12" s="110" t="s">
        <v>122</v>
      </c>
      <c r="D12" s="110" t="s">
        <v>123</v>
      </c>
    </row>
    <row r="13" spans="1:4" ht="15.75" customHeight="1" thickBot="1" x14ac:dyDescent="0.3">
      <c r="A13" s="22" t="s">
        <v>133</v>
      </c>
      <c r="B13" s="129">
        <v>2</v>
      </c>
      <c r="C13" s="24">
        <v>0</v>
      </c>
      <c r="D13" s="25">
        <f t="shared" ref="D13:D16" si="1">C13*B13</f>
        <v>0</v>
      </c>
    </row>
    <row r="14" spans="1:4" ht="15.75" thickBot="1" x14ac:dyDescent="0.3">
      <c r="A14" s="22" t="s">
        <v>126</v>
      </c>
      <c r="B14" s="129">
        <v>4</v>
      </c>
      <c r="C14" s="24">
        <v>0</v>
      </c>
      <c r="D14" s="25">
        <f t="shared" si="1"/>
        <v>0</v>
      </c>
    </row>
    <row r="15" spans="1:4" ht="15.75" thickBot="1" x14ac:dyDescent="0.3">
      <c r="A15" s="22" t="s">
        <v>135</v>
      </c>
      <c r="B15" s="129">
        <v>2</v>
      </c>
      <c r="C15" s="24">
        <v>0</v>
      </c>
      <c r="D15" s="25">
        <f t="shared" si="1"/>
        <v>0</v>
      </c>
    </row>
    <row r="16" spans="1:4" ht="15.75" thickBot="1" x14ac:dyDescent="0.3">
      <c r="A16" s="22" t="s">
        <v>136</v>
      </c>
      <c r="B16" s="129">
        <v>2</v>
      </c>
      <c r="C16" s="24">
        <v>0</v>
      </c>
      <c r="D16" s="25">
        <f t="shared" si="1"/>
        <v>0</v>
      </c>
    </row>
    <row r="17" spans="1:4" ht="15.75" thickBot="1" x14ac:dyDescent="0.3">
      <c r="A17" s="130" t="s">
        <v>128</v>
      </c>
      <c r="B17" s="129">
        <f>SUM(B13:B16)</f>
        <v>10</v>
      </c>
      <c r="C17" s="113" t="s">
        <v>129</v>
      </c>
      <c r="D17" s="112">
        <f>SUM(D13:D16)</f>
        <v>0</v>
      </c>
    </row>
    <row r="19" spans="1:4" ht="15.75" thickBot="1" x14ac:dyDescent="0.3"/>
    <row r="20" spans="1:4" ht="29.25" customHeight="1" thickBot="1" x14ac:dyDescent="0.3">
      <c r="A20" s="201" t="s">
        <v>280</v>
      </c>
      <c r="B20" s="204"/>
      <c r="C20" s="114">
        <f>B8+B17</f>
        <v>15</v>
      </c>
      <c r="D20" s="115">
        <f>D8+D17</f>
        <v>0</v>
      </c>
    </row>
  </sheetData>
  <sheetProtection password="CF78" sheet="1" objects="1" scenarios="1"/>
  <mergeCells count="5">
    <mergeCell ref="A1:A2"/>
    <mergeCell ref="B1:D1"/>
    <mergeCell ref="A11:A12"/>
    <mergeCell ref="B11:D11"/>
    <mergeCell ref="A20:B2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IV VALOR TOTAL</vt:lpstr>
      <vt:lpstr>IV-A ALIM COMPL</vt:lpstr>
      <vt:lpstr>IV-B FORM INF</vt:lpstr>
      <vt:lpstr>IV-C CUSTO UNIT E TOTAL IETAP</vt:lpstr>
      <vt:lpstr>IV-C CUSTO UNIT E TOTAL HEGV</vt:lpstr>
      <vt:lpstr>IV-C CUSTO UNIT E TOTAL HTO LIN</vt:lpstr>
      <vt:lpstr>IV-D CUSTO PESS MIN IETAP</vt:lpstr>
      <vt:lpstr>IV-D CUSTO PESS MIN HEGV</vt:lpstr>
      <vt:lpstr>IV-D CUSTO PESS MIN HTO LINDU</vt:lpstr>
      <vt:lpstr>IV-E PLAN ABERTA PESS MIN </vt:lpstr>
      <vt:lpstr>RESUMO COTAÇÃO LT III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</dc:creator>
  <cp:lastModifiedBy>Tatiana Barbosa de Mendonça</cp:lastModifiedBy>
  <dcterms:created xsi:type="dcterms:W3CDTF">2023-08-12T03:37:01Z</dcterms:created>
  <dcterms:modified xsi:type="dcterms:W3CDTF">2025-06-26T12:31:03Z</dcterms:modified>
</cp:coreProperties>
</file>